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9005"/>
  <workbookPr autoCompressPictures="0"/>
  <mc:AlternateContent xmlns:mc="http://schemas.openxmlformats.org/markup-compatibility/2006">
    <mc:Choice Requires="x15">
      <x15ac:absPath xmlns:x15ac="http://schemas.microsoft.com/office/spreadsheetml/2010/11/ac" url="/Users/kimmorrow/Dropbox (Verdis Group)/Verdis/Carson+Co./Commercial Recycling Self Assessment/"/>
    </mc:Choice>
  </mc:AlternateContent>
  <workbookProtection revisionsPassword="EBD0" lockRevision="1"/>
  <bookViews>
    <workbookView xWindow="3300" yWindow="460" windowWidth="25500" windowHeight="16060" tabRatio="500"/>
  </bookViews>
  <sheets>
    <sheet name="Diversion Rate inputs" sheetId="1" r:id="rId1"/>
  </sheets>
  <calcPr calcId="150001" concurrentCalc="0"/>
  <customWorkbookViews>
    <customWorkbookView name="Microsoft Office User - Personal View" guid="{D81B6FB5-EEE6-A049-9C7B-6823606F545F}" mergeInterval="0" personalView="1" windowWidth="1275" windowHeight="630" tabRatio="500" activeSheetId="1"/>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K22" i="1" l="1"/>
  <c r="K23" i="1"/>
  <c r="K24" i="1"/>
  <c r="K25" i="1"/>
  <c r="K26" i="1"/>
  <c r="K27" i="1"/>
  <c r="K28" i="1"/>
  <c r="K29" i="1"/>
  <c r="K30" i="1"/>
  <c r="K31" i="1"/>
  <c r="I45" i="1"/>
  <c r="M55" i="1"/>
  <c r="K8" i="1"/>
  <c r="K9" i="1"/>
  <c r="I43" i="1"/>
  <c r="M53" i="1"/>
  <c r="K36" i="1"/>
  <c r="K39" i="1"/>
  <c r="K40" i="1"/>
  <c r="I47" i="1"/>
  <c r="M57" i="1"/>
  <c r="N22" i="1"/>
  <c r="M45" i="1"/>
  <c r="N36" i="1"/>
  <c r="M47" i="1"/>
  <c r="N8" i="1"/>
  <c r="M43" i="1"/>
  <c r="M49" i="1"/>
  <c r="N9" i="1"/>
  <c r="N10" i="1"/>
  <c r="N11" i="1"/>
  <c r="N12" i="1"/>
  <c r="N13" i="1"/>
  <c r="N14" i="1"/>
  <c r="N15" i="1"/>
  <c r="N16" i="1"/>
  <c r="N17" i="1"/>
  <c r="N7" i="1"/>
  <c r="N23" i="1"/>
  <c r="N24" i="1"/>
  <c r="N25" i="1"/>
  <c r="N26" i="1"/>
  <c r="N27" i="1"/>
  <c r="N28" i="1"/>
  <c r="N29" i="1"/>
  <c r="N30" i="1"/>
  <c r="N31" i="1"/>
  <c r="N21" i="1"/>
  <c r="N37" i="1"/>
  <c r="N38" i="1"/>
  <c r="N39" i="1"/>
  <c r="N40" i="1"/>
  <c r="N35" i="1"/>
  <c r="K38" i="1"/>
  <c r="K37" i="1"/>
  <c r="K35" i="1"/>
  <c r="K10" i="1"/>
  <c r="K11" i="1"/>
  <c r="K12" i="1"/>
  <c r="K13" i="1"/>
  <c r="K14" i="1"/>
  <c r="K15" i="1"/>
  <c r="K16" i="1"/>
  <c r="K17" i="1"/>
  <c r="K7" i="1"/>
  <c r="I49" i="1"/>
  <c r="K21" i="1"/>
  <c r="P27" i="1"/>
</calcChain>
</file>

<file path=xl/comments1.xml><?xml version="1.0" encoding="utf-8"?>
<comments xmlns="http://schemas.openxmlformats.org/spreadsheetml/2006/main">
  <authors>
    <author>Microsoft Office User</author>
  </authors>
  <commentList>
    <comment ref="D6" authorId="0" guid="{8D31D7E8-35C8-D348-8E1B-70AA82139B0D}">
      <text>
        <r>
          <rPr>
            <b/>
            <sz val="10"/>
            <color indexed="81"/>
            <rFont val="Calibri"/>
            <family val="2"/>
          </rPr>
          <t>Microsoft Office User:</t>
        </r>
        <r>
          <rPr>
            <sz val="10"/>
            <color indexed="81"/>
            <rFont val="Calibri"/>
            <family val="2"/>
          </rPr>
          <t xml:space="preserve">
Please see the glossary for guidance. </t>
        </r>
      </text>
    </comment>
    <comment ref="F6" authorId="0" guid="{492FF823-CE57-C248-B9D0-A8727C66DC3D}">
      <text>
        <r>
          <rPr>
            <b/>
            <sz val="10"/>
            <color indexed="81"/>
            <rFont val="Calibri"/>
            <family val="2"/>
          </rPr>
          <t>Microsoft Office User:</t>
        </r>
        <r>
          <rPr>
            <sz val="10"/>
            <color indexed="81"/>
            <rFont val="Calibri"/>
            <family val="2"/>
          </rPr>
          <t xml:space="preserve">
Enter a number based on the corresponding unit column. </t>
        </r>
      </text>
    </comment>
    <comment ref="J6" authorId="0" guid="{9B0FC5BD-71B2-F94F-8CED-1796F8B3369E}">
      <text>
        <r>
          <rPr>
            <b/>
            <sz val="10"/>
            <color indexed="81"/>
            <rFont val="Calibri"/>
            <family val="2"/>
          </rPr>
          <t>Microsoft Office User:</t>
        </r>
        <r>
          <rPr>
            <sz val="10"/>
            <color indexed="81"/>
            <rFont val="Calibri"/>
            <family val="2"/>
          </rPr>
          <t xml:space="preserve">
Estimate the percentage each container is full by checking prior to pickup. Increments go up by 25%.</t>
        </r>
      </text>
    </comment>
    <comment ref="L6" authorId="0" guid="{353F792B-ED71-5B48-B2CC-31F85EB66DCE}">
      <text>
        <r>
          <rPr>
            <b/>
            <sz val="10"/>
            <color indexed="81"/>
            <rFont val="Calibri"/>
            <family val="2"/>
          </rPr>
          <t>Microsoft Office User:</t>
        </r>
        <r>
          <rPr>
            <sz val="10"/>
            <color indexed="81"/>
            <rFont val="Calibri"/>
            <family val="2"/>
          </rPr>
          <t xml:space="preserve">
This metric is for your tracking purposes only.</t>
        </r>
      </text>
    </comment>
  </commentList>
</comments>
</file>

<file path=xl/sharedStrings.xml><?xml version="1.0" encoding="utf-8"?>
<sst xmlns="http://schemas.openxmlformats.org/spreadsheetml/2006/main" count="171" uniqueCount="103">
  <si>
    <t>Compactor</t>
  </si>
  <si>
    <t>Dumpster</t>
  </si>
  <si>
    <t>Toter</t>
  </si>
  <si>
    <t>Roll-off</t>
  </si>
  <si>
    <t xml:space="preserve">Other </t>
  </si>
  <si>
    <t>Cubic yards</t>
  </si>
  <si>
    <t>Size</t>
  </si>
  <si>
    <t>Units</t>
  </si>
  <si>
    <t>[Container #2 Name]</t>
  </si>
  <si>
    <t>[Container #3 Name]</t>
  </si>
  <si>
    <t>[Container #4 Name]</t>
  </si>
  <si>
    <t>[Container #5 Name]</t>
  </si>
  <si>
    <t>[Container #6 Name]</t>
  </si>
  <si>
    <t>[Container #7 Name]</t>
  </si>
  <si>
    <t>[Container #8 Name]</t>
  </si>
  <si>
    <t>[Container #9 Name]</t>
  </si>
  <si>
    <t>[Container #10 Name]</t>
  </si>
  <si>
    <t>Weekly</t>
  </si>
  <si>
    <t xml:space="preserve">Monthly </t>
  </si>
  <si>
    <t>Time period</t>
  </si>
  <si>
    <t>Input dropdown</t>
  </si>
  <si>
    <t>Pounds</t>
  </si>
  <si>
    <t>DIVERSION RATE</t>
  </si>
  <si>
    <t xml:space="preserve">Frequency of pickup </t>
  </si>
  <si>
    <t>Frequency of pickup</t>
  </si>
  <si>
    <t xml:space="preserve">GLOSSARY OF TERMS </t>
  </si>
  <si>
    <t xml:space="preserve">Toter </t>
  </si>
  <si>
    <t>Diversion Rate</t>
  </si>
  <si>
    <t>EXAMPLE: South #1</t>
  </si>
  <si>
    <t xml:space="preserve">Cost </t>
  </si>
  <si>
    <t>Unit</t>
  </si>
  <si>
    <t>Monthly</t>
  </si>
  <si>
    <t>Per Pickup</t>
  </si>
  <si>
    <t>1/1/17-2/1/17</t>
  </si>
  <si>
    <t>Waste total</t>
  </si>
  <si>
    <t>Recycling total</t>
  </si>
  <si>
    <t>=</t>
  </si>
  <si>
    <t xml:space="preserve">Fullness </t>
  </si>
  <si>
    <t xml:space="preserve">Date </t>
  </si>
  <si>
    <t>Date</t>
  </si>
  <si>
    <t>Cardboard</t>
  </si>
  <si>
    <t>Paper</t>
  </si>
  <si>
    <t>[Waste Container #2 Name]</t>
  </si>
  <si>
    <t>[Waste Container #3 Name]</t>
  </si>
  <si>
    <t>[Waste Container #4 Name]</t>
  </si>
  <si>
    <t>[Waste Container #5 Name]</t>
  </si>
  <si>
    <t>[Waste Container #6 Name]</t>
  </si>
  <si>
    <t>[Waste Container #7 Name]</t>
  </si>
  <si>
    <t>[Waste Container #8 Name]</t>
  </si>
  <si>
    <t>[Waste Container #9 Name]</t>
  </si>
  <si>
    <t>[Waste Container #10 Name]</t>
  </si>
  <si>
    <t>WASTE TOTALS (Pounds/Month)</t>
  </si>
  <si>
    <t>RECYCLING TOTALS (Pounds/Month)</t>
  </si>
  <si>
    <t>Material Type</t>
  </si>
  <si>
    <t>Container Type</t>
  </si>
  <si>
    <t>Fullness</t>
  </si>
  <si>
    <t>1 Cubic Yard</t>
  </si>
  <si>
    <t>1 Gallon</t>
  </si>
  <si>
    <t>cubic yards</t>
  </si>
  <si>
    <t>Gallons</t>
  </si>
  <si>
    <t>EXAMPLE: Mixed recycling</t>
  </si>
  <si>
    <t>Cubic Yards</t>
  </si>
  <si>
    <t># of Containers</t>
  </si>
  <si>
    <t>Composting</t>
  </si>
  <si>
    <t xml:space="preserve">Recycling Container </t>
  </si>
  <si>
    <t xml:space="preserve">Waste Container </t>
  </si>
  <si>
    <t>CONVERSION RATES</t>
  </si>
  <si>
    <t>Corrugated cardboard</t>
  </si>
  <si>
    <t>Mixed office paper</t>
  </si>
  <si>
    <t>Pounds of Material</t>
  </si>
  <si>
    <t xml:space="preserve">Conversion </t>
  </si>
  <si>
    <t>Value</t>
  </si>
  <si>
    <t>Other #1</t>
  </si>
  <si>
    <t>Other #2</t>
  </si>
  <si>
    <t>Other #3</t>
  </si>
  <si>
    <t>Waste</t>
  </si>
  <si>
    <t>Single stream recycling</t>
  </si>
  <si>
    <t>[Enter here]</t>
  </si>
  <si>
    <t xml:space="preserve">Please find the selected conversion rates below, with a link to the source below this box. If you would like to alter or customize your own values, please use the resource below and manually enter your conversion rate in the "Other" boxes, selecting the corresponding box from the "Material Type" collumn. </t>
  </si>
  <si>
    <t>Single Stream</t>
  </si>
  <si>
    <t>To use this feature, please enter information below detailing your waste and recycling collection systems. Information necessary at minimum is the size, units, frequency of pickup and time period your waste and recycling systems are disposed of. The calculator will normalize and calculate your diversion rate and recycling and waste percentages. If you do not know the units your trash is collected in, the calculator will not be able to calculate a diversion rate.  
For instructions on how to fill out the calculator, please hover over the small red triangles in the header row to display comments.</t>
  </si>
  <si>
    <t>For more information about how to conduct a waste audit, see this Simple Workplace Waste Audit guideline.</t>
  </si>
  <si>
    <t>Please find the conversion rate source here. [link to Matt's fact sheet]</t>
  </si>
  <si>
    <t xml:space="preserve">Composting Container </t>
  </si>
  <si>
    <t>COMPOSTING TOTALS (Pounds/Month)</t>
  </si>
  <si>
    <t>Composting total</t>
  </si>
  <si>
    <t>Compostables are materials that break down into carbon dioxide, water, inorganic compounds and biomass, are not toxic, and leave no trace of their original structure. Examples of compostable materials include food waste, paper towels, tissues, non-waxed paper cups and plates. Some commercial compost services accept meat, bones, cheese, citrus, and some do not; check with your service provider to find out what should go in your compostable bins.</t>
  </si>
  <si>
    <t xml:space="preserve">Drum </t>
  </si>
  <si>
    <t>EXAMPLE: Cafeteria waste</t>
  </si>
  <si>
    <t>Cost/Month</t>
  </si>
  <si>
    <t>$/Month</t>
  </si>
  <si>
    <t>Cost of WASTE per month</t>
  </si>
  <si>
    <t>Cost of RECYCLING per month</t>
  </si>
  <si>
    <t xml:space="preserve">Cost of COMPOSTING per month </t>
  </si>
  <si>
    <t xml:space="preserve">   CALCULATE YOUR WASTE DIVERSION RATE </t>
  </si>
  <si>
    <t xml:space="preserve">TOTAL COST per month </t>
  </si>
  <si>
    <t>A percentage describing the amount of waste that is being diverted from the landfill- the higher the percentage, the better.</t>
  </si>
  <si>
    <t>[Container #1 Name]</t>
  </si>
  <si>
    <t>[Waste Container #1 Name]</t>
  </si>
  <si>
    <t>Waste - Cost per pound</t>
  </si>
  <si>
    <t>Recycling  - Cost per pound</t>
  </si>
  <si>
    <t>Composting  - Cost per pound</t>
  </si>
  <si>
    <t xml:space="preserve">Compostable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</si>
</sst>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_);[Red]\(&quot;$&quot;#,##0\)"/>
    <numFmt numFmtId="44" formatCode="_(&quot;$&quot;* #,##0.00_);_(&quot;$&quot;* \(#,##0.00\);_(&quot;$&quot;* &quot;-&quot;??_);_(@_)"/>
    <numFmt numFmtId="43" formatCode="_(* #,##0.00_);_(* \(#,##0.00\);_(* &quot;-&quot;??_);_(@_)"/>
    <numFmt numFmtId="164" formatCode="&quot;$&quot;#,##0.00"/>
    <numFmt numFmtId="165" formatCode="_(* #,##0_);_(* \(#,##0\);_(* &quot;-&quot;??_);_(@_)"/>
  </numFmts>
  <fonts count="35"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sz val="24"/>
      <color theme="1"/>
      <name val="Calibri"/>
      <family val="2"/>
      <scheme val="minor"/>
    </font>
    <font>
      <sz val="13"/>
      <color rgb="FF222222"/>
      <name val="Arial"/>
      <family val="2"/>
    </font>
    <font>
      <sz val="16"/>
      <color theme="1"/>
      <name val="Calibri"/>
      <family val="2"/>
      <scheme val="minor"/>
    </font>
    <font>
      <u/>
      <sz val="12"/>
      <color theme="11"/>
      <name val="Calibri"/>
      <family val="2"/>
      <scheme val="minor"/>
    </font>
    <font>
      <b/>
      <sz val="16"/>
      <color theme="1"/>
      <name val="Calibri"/>
      <family val="2"/>
      <scheme val="minor"/>
    </font>
    <font>
      <b/>
      <sz val="14"/>
      <color theme="1"/>
      <name val="Calibri"/>
      <family val="2"/>
      <scheme val="minor"/>
    </font>
    <font>
      <b/>
      <sz val="18"/>
      <color theme="1"/>
      <name val="Calibri"/>
      <family val="2"/>
      <scheme val="minor"/>
    </font>
    <font>
      <b/>
      <sz val="12"/>
      <color theme="1"/>
      <name val="Calibri"/>
      <family val="2"/>
      <scheme val="minor"/>
    </font>
    <font>
      <sz val="10"/>
      <color indexed="81"/>
      <name val="Calibri"/>
      <family val="2"/>
    </font>
    <font>
      <b/>
      <sz val="10"/>
      <color indexed="81"/>
      <name val="Calibri"/>
      <family val="2"/>
    </font>
    <font>
      <sz val="11"/>
      <color theme="1"/>
      <name val="Calibri"/>
      <family val="2"/>
      <scheme val="minor"/>
    </font>
    <font>
      <b/>
      <sz val="12"/>
      <color theme="0"/>
      <name val="Calibri"/>
      <family val="2"/>
      <scheme val="minor"/>
    </font>
    <font>
      <b/>
      <sz val="24"/>
      <color theme="0"/>
      <name val="Calibri"/>
      <family val="2"/>
      <scheme val="minor"/>
    </font>
    <font>
      <i/>
      <sz val="12"/>
      <color theme="1"/>
      <name val="Calibri"/>
      <family val="2"/>
      <scheme val="minor"/>
    </font>
    <font>
      <i/>
      <sz val="12"/>
      <color rgb="FF222222"/>
      <name val="Arial"/>
      <family val="2"/>
    </font>
    <font>
      <b/>
      <sz val="28"/>
      <color theme="0"/>
      <name val="Calibri"/>
      <family val="2"/>
      <scheme val="minor"/>
    </font>
    <font>
      <b/>
      <sz val="10"/>
      <color theme="0"/>
      <name val="Calibri"/>
      <family val="2"/>
      <scheme val="minor"/>
    </font>
    <font>
      <b/>
      <sz val="20"/>
      <color theme="0"/>
      <name val="Calibri"/>
      <family val="2"/>
      <scheme val="minor"/>
    </font>
    <font>
      <sz val="14"/>
      <color theme="1"/>
      <name val="Calibri"/>
      <family val="2"/>
      <scheme val="minor"/>
    </font>
    <font>
      <sz val="18"/>
      <color theme="1"/>
      <name val="Calibri"/>
      <family val="2"/>
      <scheme val="minor"/>
    </font>
    <font>
      <sz val="14"/>
      <color rgb="FF222222"/>
      <name val="Calibri"/>
      <family val="2"/>
      <scheme val="minor"/>
    </font>
    <font>
      <sz val="13"/>
      <color theme="1"/>
      <name val="Calibri"/>
      <family val="2"/>
      <scheme val="minor"/>
    </font>
    <font>
      <i/>
      <sz val="13"/>
      <color theme="1"/>
      <name val="Calibri"/>
      <family val="2"/>
      <scheme val="minor"/>
    </font>
    <font>
      <i/>
      <sz val="13"/>
      <color rgb="FF222222"/>
      <name val="Arial"/>
      <family val="2"/>
    </font>
    <font>
      <u/>
      <sz val="12"/>
      <color theme="1"/>
      <name val="Calibri"/>
      <family val="2"/>
      <scheme val="minor"/>
    </font>
    <font>
      <b/>
      <sz val="20"/>
      <color theme="1"/>
      <name val="Calibri"/>
      <family val="2"/>
      <scheme val="minor"/>
    </font>
    <font>
      <b/>
      <sz val="18"/>
      <color theme="0"/>
      <name val="Calibri"/>
      <family val="2"/>
      <scheme val="minor"/>
    </font>
    <font>
      <sz val="12"/>
      <color rgb="FF222222"/>
      <name val="Arial"/>
      <family val="2"/>
    </font>
    <font>
      <sz val="12"/>
      <color theme="0"/>
      <name val="Calibri"/>
      <family val="2"/>
      <scheme val="minor"/>
    </font>
    <font>
      <sz val="13"/>
      <color theme="0"/>
      <name val="Calibri"/>
      <family val="2"/>
      <scheme val="minor"/>
    </font>
  </fonts>
  <fills count="20">
    <fill>
      <patternFill patternType="none"/>
    </fill>
    <fill>
      <patternFill patternType="gray125"/>
    </fill>
    <fill>
      <patternFill patternType="solid">
        <fgColor rgb="FF65BC46"/>
        <bgColor indexed="64"/>
      </patternFill>
    </fill>
    <fill>
      <patternFill patternType="solid">
        <fgColor rgb="FF00AED8"/>
        <bgColor indexed="64"/>
      </patternFill>
    </fill>
    <fill>
      <patternFill patternType="solid">
        <fgColor rgb="FF8FD6E7"/>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2"/>
        <bgColor indexed="64"/>
      </patternFill>
    </fill>
    <fill>
      <patternFill patternType="solid">
        <fgColor rgb="FF0080B4"/>
        <bgColor indexed="64"/>
      </patternFill>
    </fill>
    <fill>
      <patternFill patternType="solid">
        <fgColor rgb="FFB8D900"/>
        <bgColor indexed="64"/>
      </patternFill>
    </fill>
    <fill>
      <patternFill patternType="solid">
        <fgColor rgb="FFACD503"/>
        <bgColor indexed="64"/>
      </patternFill>
    </fill>
    <fill>
      <patternFill patternType="solid">
        <fgColor theme="6" tint="0.79998168889431442"/>
        <bgColor indexed="64"/>
      </patternFill>
    </fill>
    <fill>
      <patternFill patternType="solid">
        <fgColor rgb="FFE7E6E6"/>
        <bgColor indexed="64"/>
      </patternFill>
    </fill>
    <fill>
      <patternFill patternType="solid">
        <fgColor rgb="FFB8DA00"/>
        <bgColor indexed="64"/>
      </patternFill>
    </fill>
    <fill>
      <patternFill patternType="solid">
        <fgColor rgb="FF0180B4"/>
        <bgColor indexed="64"/>
      </patternFill>
    </fill>
    <fill>
      <patternFill patternType="solid">
        <fgColor rgb="FFE8E6E6"/>
        <bgColor indexed="64"/>
      </patternFill>
    </fill>
    <fill>
      <patternFill patternType="solid">
        <fgColor rgb="FF65BD46"/>
        <bgColor indexed="64"/>
      </patternFill>
    </fill>
    <fill>
      <patternFill patternType="solid">
        <fgColor rgb="FF90D6E8"/>
        <bgColor indexed="64"/>
      </patternFill>
    </fill>
    <fill>
      <patternFill patternType="solid">
        <fgColor rgb="FFD9F5C6"/>
        <bgColor indexed="64"/>
      </patternFill>
    </fill>
    <fill>
      <patternFill patternType="solid">
        <fgColor rgb="FF00AED9"/>
        <bgColor indexed="64"/>
      </patternFill>
    </fill>
  </fills>
  <borders count="26">
    <border>
      <left/>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bottom style="thin">
        <color theme="1"/>
      </bottom>
      <diagonal/>
    </border>
    <border>
      <left/>
      <right/>
      <top style="thin">
        <color theme="1"/>
      </top>
      <bottom/>
      <diagonal/>
    </border>
    <border>
      <left/>
      <right/>
      <top style="thin">
        <color theme="1"/>
      </top>
      <bottom style="thin">
        <color theme="1"/>
      </bottom>
      <diagonal/>
    </border>
    <border>
      <left style="thin">
        <color theme="1"/>
      </left>
      <right/>
      <top/>
      <bottom/>
      <diagonal/>
    </border>
    <border>
      <left/>
      <right style="thin">
        <color theme="1"/>
      </right>
      <top/>
      <bottom style="thin">
        <color theme="1"/>
      </bottom>
      <diagonal/>
    </border>
    <border>
      <left/>
      <right style="thin">
        <color theme="1"/>
      </right>
      <top/>
      <bottom/>
      <diagonal/>
    </border>
    <border>
      <left/>
      <right style="thin">
        <color theme="1"/>
      </right>
      <top style="thin">
        <color theme="1"/>
      </top>
      <bottom/>
      <diagonal/>
    </border>
    <border>
      <left style="thin">
        <color auto="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auto="1"/>
      </left>
      <right/>
      <top/>
      <bottom style="thin">
        <color theme="1"/>
      </bottom>
      <diagonal/>
    </border>
    <border>
      <left/>
      <right/>
      <top/>
      <bottom style="thin">
        <color theme="0" tint="-0.499984740745262"/>
      </bottom>
      <diagonal/>
    </border>
  </borders>
  <cellStyleXfs count="16">
    <xf numFmtId="0" fontId="0" fillId="0" borderId="0"/>
    <xf numFmtId="9" fontId="3" fillId="0" borderId="0" applyFont="0" applyFill="0" applyBorder="0" applyAlignment="0" applyProtection="0"/>
    <xf numFmtId="0" fontId="4"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4" fontId="2" fillId="0" borderId="0" applyFont="0" applyFill="0" applyBorder="0" applyAlignment="0" applyProtection="0"/>
    <xf numFmtId="43" fontId="1" fillId="0" borderId="0" applyFont="0" applyFill="0" applyBorder="0" applyAlignment="0" applyProtection="0"/>
  </cellStyleXfs>
  <cellXfs count="221">
    <xf numFmtId="0" fontId="0" fillId="0" borderId="0" xfId="0"/>
    <xf numFmtId="0" fontId="0" fillId="0" borderId="0" xfId="0" applyFill="1"/>
    <xf numFmtId="0" fontId="0" fillId="0" borderId="0" xfId="0" applyBorder="1"/>
    <xf numFmtId="0" fontId="5" fillId="0" borderId="0" xfId="0" applyFont="1" applyFill="1" applyBorder="1" applyAlignment="1">
      <alignment horizontal="center"/>
    </xf>
    <xf numFmtId="0" fontId="0" fillId="0" borderId="0" xfId="0" applyBorder="1" applyAlignment="1">
      <alignment horizontal="center"/>
    </xf>
    <xf numFmtId="0" fontId="9" fillId="0" borderId="0" xfId="0" applyFont="1" applyBorder="1" applyAlignment="1">
      <alignment vertical="center"/>
    </xf>
    <xf numFmtId="2" fontId="7" fillId="0" borderId="0" xfId="0" applyNumberFormat="1" applyFont="1" applyBorder="1" applyAlignment="1">
      <alignment horizontal="center" vertical="center"/>
    </xf>
    <xf numFmtId="0" fontId="10" fillId="0" borderId="0" xfId="0" applyFont="1" applyBorder="1" applyAlignment="1">
      <alignment vertical="center"/>
    </xf>
    <xf numFmtId="2" fontId="0" fillId="0" borderId="0" xfId="0" applyNumberFormat="1" applyFont="1" applyBorder="1" applyAlignment="1">
      <alignment horizontal="center" vertical="center"/>
    </xf>
    <xf numFmtId="9" fontId="9" fillId="0" borderId="0" xfId="1" applyFont="1" applyBorder="1" applyAlignment="1">
      <alignment horizontal="center" vertical="center"/>
    </xf>
    <xf numFmtId="0" fontId="0" fillId="0" borderId="0" xfId="0" applyAlignment="1">
      <alignment vertical="center"/>
    </xf>
    <xf numFmtId="0" fontId="0" fillId="0" borderId="0" xfId="0" applyBorder="1" applyAlignment="1">
      <alignment vertical="center"/>
    </xf>
    <xf numFmtId="0" fontId="18" fillId="6" borderId="0" xfId="0" applyFont="1" applyFill="1" applyBorder="1"/>
    <xf numFmtId="0" fontId="16" fillId="5" borderId="10" xfId="0" applyFont="1" applyFill="1" applyBorder="1" applyAlignment="1">
      <alignment vertical="center"/>
    </xf>
    <xf numFmtId="0" fontId="16" fillId="5" borderId="1" xfId="0" applyFont="1" applyFill="1" applyBorder="1" applyAlignment="1">
      <alignment horizontal="center" vertical="center"/>
    </xf>
    <xf numFmtId="0" fontId="18" fillId="6" borderId="2" xfId="0" applyFont="1" applyFill="1" applyBorder="1" applyAlignment="1"/>
    <xf numFmtId="0" fontId="16" fillId="8" borderId="10" xfId="0" applyFont="1" applyFill="1" applyBorder="1" applyAlignment="1">
      <alignment vertical="center"/>
    </xf>
    <xf numFmtId="0" fontId="16" fillId="8" borderId="1" xfId="0" applyFont="1" applyFill="1" applyBorder="1" applyAlignment="1">
      <alignment vertical="center"/>
    </xf>
    <xf numFmtId="0" fontId="16" fillId="8" borderId="1"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0" fontId="0" fillId="0" borderId="2" xfId="0" applyBorder="1" applyAlignment="1">
      <alignment vertical="center"/>
    </xf>
    <xf numFmtId="0" fontId="0" fillId="0" borderId="3" xfId="0" applyBorder="1" applyAlignment="1">
      <alignment vertical="center"/>
    </xf>
    <xf numFmtId="0" fontId="0" fillId="0" borderId="2" xfId="0" applyBorder="1"/>
    <xf numFmtId="0" fontId="0" fillId="0" borderId="3" xfId="0" applyBorder="1"/>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vertical="center"/>
    </xf>
    <xf numFmtId="0" fontId="0" fillId="0" borderId="5" xfId="0" applyBorder="1" applyAlignment="1">
      <alignment vertical="center"/>
    </xf>
    <xf numFmtId="0" fontId="0" fillId="0" borderId="6" xfId="0" applyBorder="1" applyAlignment="1">
      <alignment vertical="center"/>
    </xf>
    <xf numFmtId="0" fontId="0" fillId="7" borderId="2" xfId="0" applyFill="1" applyBorder="1" applyAlignment="1" applyProtection="1">
      <protection locked="0"/>
    </xf>
    <xf numFmtId="0" fontId="0" fillId="7" borderId="4" xfId="0" applyFill="1" applyBorder="1" applyAlignment="1" applyProtection="1">
      <protection locked="0"/>
    </xf>
    <xf numFmtId="0" fontId="0" fillId="0" borderId="0" xfId="0" applyBorder="1" applyAlignment="1" applyProtection="1">
      <alignment horizontal="center"/>
      <protection locked="0"/>
    </xf>
    <xf numFmtId="0" fontId="0" fillId="0" borderId="0" xfId="0" applyBorder="1" applyAlignment="1" applyProtection="1">
      <alignment horizontal="left"/>
      <protection locked="0"/>
    </xf>
    <xf numFmtId="0" fontId="15" fillId="0" borderId="0" xfId="0" applyFont="1" applyBorder="1" applyAlignment="1" applyProtection="1">
      <alignment horizontal="left" vertical="center"/>
      <protection locked="0"/>
    </xf>
    <xf numFmtId="0" fontId="21" fillId="5" borderId="1" xfId="0" applyFont="1" applyFill="1" applyBorder="1" applyAlignment="1">
      <alignment horizontal="center" vertical="center" wrapText="1"/>
    </xf>
    <xf numFmtId="0" fontId="21" fillId="8" borderId="1" xfId="0" applyFont="1" applyFill="1" applyBorder="1" applyAlignment="1">
      <alignment horizontal="center" vertical="center" wrapText="1"/>
    </xf>
    <xf numFmtId="0" fontId="0" fillId="0" borderId="0" xfId="0" applyFont="1"/>
    <xf numFmtId="0" fontId="0" fillId="0" borderId="0" xfId="0" applyFont="1" applyFill="1"/>
    <xf numFmtId="0" fontId="0" fillId="0" borderId="0" xfId="0" applyFont="1" applyAlignment="1">
      <alignment vertical="center"/>
    </xf>
    <xf numFmtId="0" fontId="0" fillId="0" borderId="0" xfId="2" applyFont="1" applyBorder="1" applyAlignment="1" applyProtection="1">
      <alignment wrapText="1"/>
      <protection locked="0"/>
    </xf>
    <xf numFmtId="0" fontId="0" fillId="0" borderId="0" xfId="0" applyFill="1" applyBorder="1"/>
    <xf numFmtId="0" fontId="0" fillId="0" borderId="0" xfId="0" applyFill="1" applyBorder="1" applyAlignment="1" applyProtection="1">
      <protection locked="0"/>
    </xf>
    <xf numFmtId="0" fontId="0" fillId="0" borderId="0" xfId="0" applyFill="1" applyBorder="1" applyAlignment="1">
      <alignment vertical="center"/>
    </xf>
    <xf numFmtId="0" fontId="0" fillId="0" borderId="0" xfId="0" applyBorder="1" applyAlignment="1" applyProtection="1">
      <protection locked="0"/>
    </xf>
    <xf numFmtId="0" fontId="0" fillId="0" borderId="0" xfId="0" applyBorder="1" applyProtection="1">
      <protection locked="0"/>
    </xf>
    <xf numFmtId="0" fontId="17" fillId="0" borderId="15" xfId="0" applyFont="1" applyFill="1" applyBorder="1" applyAlignment="1">
      <alignment vertical="center" wrapText="1"/>
    </xf>
    <xf numFmtId="0" fontId="15" fillId="0" borderId="15" xfId="0" applyFont="1" applyFill="1" applyBorder="1" applyAlignment="1">
      <alignment vertical="center" wrapText="1"/>
    </xf>
    <xf numFmtId="0" fontId="0" fillId="0" borderId="15" xfId="0" applyFill="1" applyBorder="1" applyAlignment="1" applyProtection="1">
      <protection locked="0"/>
    </xf>
    <xf numFmtId="0" fontId="12" fillId="0" borderId="21" xfId="0" applyFont="1" applyBorder="1" applyAlignment="1">
      <alignment horizontal="center"/>
    </xf>
    <xf numFmtId="0" fontId="12" fillId="0" borderId="13" xfId="0" applyFont="1" applyBorder="1" applyAlignment="1">
      <alignment horizontal="center"/>
    </xf>
    <xf numFmtId="0" fontId="12" fillId="0" borderId="18" xfId="0" applyFont="1" applyBorder="1" applyAlignment="1">
      <alignment horizontal="center"/>
    </xf>
    <xf numFmtId="0" fontId="23" fillId="4" borderId="0" xfId="0" applyFont="1" applyFill="1" applyBorder="1" applyProtection="1">
      <protection locked="0"/>
    </xf>
    <xf numFmtId="0" fontId="23" fillId="4" borderId="5" xfId="0" applyFont="1" applyFill="1" applyBorder="1" applyProtection="1">
      <protection locked="0"/>
    </xf>
    <xf numFmtId="0" fontId="26" fillId="7" borderId="0" xfId="0" applyFont="1" applyFill="1" applyBorder="1" applyProtection="1">
      <protection locked="0"/>
    </xf>
    <xf numFmtId="0" fontId="26" fillId="7" borderId="5" xfId="0" applyFont="1" applyFill="1" applyBorder="1" applyProtection="1">
      <protection locked="0"/>
    </xf>
    <xf numFmtId="0" fontId="27" fillId="3" borderId="2" xfId="0" applyFont="1" applyFill="1" applyBorder="1"/>
    <xf numFmtId="0" fontId="27" fillId="3" borderId="0" xfId="0" applyFont="1" applyFill="1" applyBorder="1"/>
    <xf numFmtId="1" fontId="28" fillId="3" borderId="0" xfId="0" applyNumberFormat="1" applyFont="1" applyFill="1" applyBorder="1"/>
    <xf numFmtId="0" fontId="26" fillId="0" borderId="0" xfId="0" applyFont="1"/>
    <xf numFmtId="0" fontId="26" fillId="0" borderId="0" xfId="0" applyFont="1" applyFill="1" applyBorder="1"/>
    <xf numFmtId="9" fontId="12" fillId="0" borderId="0" xfId="1" applyFont="1"/>
    <xf numFmtId="0" fontId="16" fillId="14" borderId="23" xfId="0" applyFont="1" applyFill="1" applyBorder="1"/>
    <xf numFmtId="0" fontId="12" fillId="15" borderId="23" xfId="0" applyFont="1" applyFill="1" applyBorder="1"/>
    <xf numFmtId="0" fontId="23" fillId="4" borderId="12"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1" fontId="25" fillId="0" borderId="0" xfId="0" applyNumberFormat="1" applyFont="1" applyFill="1" applyBorder="1" applyProtection="1"/>
    <xf numFmtId="0" fontId="27" fillId="10" borderId="2" xfId="0" applyFont="1" applyFill="1" applyBorder="1"/>
    <xf numFmtId="0" fontId="27" fillId="10" borderId="0" xfId="0" applyFont="1" applyFill="1" applyBorder="1"/>
    <xf numFmtId="0" fontId="16" fillId="16" borderId="10" xfId="0" applyFont="1" applyFill="1" applyBorder="1" applyAlignment="1">
      <alignment vertical="center"/>
    </xf>
    <xf numFmtId="0" fontId="16" fillId="16" borderId="1" xfId="0" applyFont="1" applyFill="1" applyBorder="1" applyAlignment="1">
      <alignment horizontal="center" vertical="center"/>
    </xf>
    <xf numFmtId="0" fontId="21" fillId="16" borderId="1" xfId="0" applyFont="1" applyFill="1" applyBorder="1" applyAlignment="1">
      <alignment horizontal="center" vertical="center" wrapText="1"/>
    </xf>
    <xf numFmtId="0" fontId="6" fillId="10" borderId="0" xfId="0" applyFont="1" applyFill="1" applyBorder="1"/>
    <xf numFmtId="0" fontId="12" fillId="10" borderId="23" xfId="0" applyFont="1" applyFill="1" applyBorder="1" applyAlignment="1">
      <alignment vertical="center"/>
    </xf>
    <xf numFmtId="0" fontId="23" fillId="18" borderId="0" xfId="0" applyFont="1" applyFill="1" applyBorder="1" applyProtection="1">
      <protection locked="0"/>
    </xf>
    <xf numFmtId="0" fontId="6" fillId="18" borderId="0" xfId="0" applyFont="1" applyFill="1" applyBorder="1"/>
    <xf numFmtId="0" fontId="23" fillId="18" borderId="12" xfId="0" applyFont="1" applyFill="1" applyBorder="1" applyProtection="1">
      <protection locked="0"/>
    </xf>
    <xf numFmtId="0" fontId="6" fillId="18" borderId="12" xfId="0" applyFont="1" applyFill="1" applyBorder="1"/>
    <xf numFmtId="0" fontId="0" fillId="0" borderId="0" xfId="0" applyFont="1" applyBorder="1" applyAlignment="1">
      <alignment wrapText="1"/>
    </xf>
    <xf numFmtId="0" fontId="6" fillId="6" borderId="0" xfId="0" applyFont="1" applyFill="1"/>
    <xf numFmtId="0" fontId="6" fillId="7" borderId="0" xfId="0" applyFont="1" applyFill="1" applyBorder="1"/>
    <xf numFmtId="0" fontId="6" fillId="7" borderId="12" xfId="0" applyFont="1" applyFill="1" applyBorder="1"/>
    <xf numFmtId="0" fontId="31" fillId="8" borderId="1" xfId="0" applyFont="1" applyFill="1" applyBorder="1" applyAlignment="1">
      <alignment vertical="center"/>
    </xf>
    <xf numFmtId="0" fontId="16" fillId="5" borderId="18" xfId="0" applyFont="1" applyFill="1" applyBorder="1" applyAlignment="1">
      <alignment horizontal="center" vertical="center"/>
    </xf>
    <xf numFmtId="0" fontId="16" fillId="8" borderId="18" xfId="0" applyFont="1" applyFill="1" applyBorder="1" applyAlignment="1">
      <alignment horizontal="center" vertical="center"/>
    </xf>
    <xf numFmtId="0" fontId="16" fillId="16" borderId="18" xfId="0" applyFont="1" applyFill="1" applyBorder="1" applyAlignment="1">
      <alignment horizontal="center" vertical="center"/>
    </xf>
    <xf numFmtId="44" fontId="27" fillId="10" borderId="0" xfId="14" applyFont="1" applyFill="1" applyBorder="1"/>
    <xf numFmtId="44" fontId="27" fillId="6" borderId="17" xfId="14" applyFont="1" applyFill="1" applyBorder="1"/>
    <xf numFmtId="0" fontId="16" fillId="0" borderId="0" xfId="0" applyFont="1" applyFill="1" applyBorder="1" applyAlignment="1">
      <alignment vertical="center"/>
    </xf>
    <xf numFmtId="44" fontId="0" fillId="7" borderId="20" xfId="0" applyNumberFormat="1" applyFill="1" applyBorder="1"/>
    <xf numFmtId="44" fontId="23" fillId="4" borderId="0" xfId="14" applyFont="1" applyFill="1" applyBorder="1" applyProtection="1">
      <protection locked="0"/>
    </xf>
    <xf numFmtId="44" fontId="27" fillId="19" borderId="17" xfId="14" applyFont="1" applyFill="1" applyBorder="1"/>
    <xf numFmtId="44" fontId="23" fillId="4" borderId="12" xfId="14" applyFont="1" applyFill="1" applyBorder="1" applyProtection="1">
      <protection locked="0"/>
    </xf>
    <xf numFmtId="44" fontId="27" fillId="10" borderId="17" xfId="14" applyFont="1" applyFill="1" applyBorder="1"/>
    <xf numFmtId="44" fontId="16" fillId="14" borderId="20" xfId="14" applyFont="1" applyFill="1" applyBorder="1" applyAlignment="1">
      <alignment vertical="center"/>
    </xf>
    <xf numFmtId="44" fontId="0" fillId="10" borderId="20" xfId="14" applyFont="1" applyFill="1" applyBorder="1"/>
    <xf numFmtId="6" fontId="27" fillId="3" borderId="0" xfId="14" applyNumberFormat="1" applyFont="1" applyFill="1" applyBorder="1"/>
    <xf numFmtId="165" fontId="0" fillId="10" borderId="20" xfId="15" applyNumberFormat="1" applyFont="1" applyFill="1" applyBorder="1" applyAlignment="1">
      <alignment horizontal="center"/>
    </xf>
    <xf numFmtId="165" fontId="16" fillId="8" borderId="9" xfId="15" applyNumberFormat="1" applyFont="1" applyFill="1" applyBorder="1" applyAlignment="1">
      <alignment horizontal="center" vertical="center"/>
    </xf>
    <xf numFmtId="165" fontId="0" fillId="7" borderId="9" xfId="15" applyNumberFormat="1" applyFont="1" applyFill="1" applyBorder="1" applyAlignment="1">
      <alignment horizontal="center" vertical="center"/>
    </xf>
    <xf numFmtId="1" fontId="6" fillId="18" borderId="0" xfId="0" applyNumberFormat="1" applyFont="1" applyFill="1" applyBorder="1"/>
    <xf numFmtId="0" fontId="0" fillId="4" borderId="2" xfId="0" applyFont="1" applyFill="1" applyBorder="1" applyProtection="1">
      <protection locked="0"/>
    </xf>
    <xf numFmtId="1" fontId="6" fillId="17" borderId="0" xfId="0" applyNumberFormat="1" applyFont="1" applyFill="1" applyBorder="1"/>
    <xf numFmtId="44" fontId="26" fillId="17" borderId="17" xfId="14" applyFont="1" applyFill="1" applyBorder="1"/>
    <xf numFmtId="0" fontId="0" fillId="4" borderId="4" xfId="0" applyFont="1" applyFill="1" applyBorder="1" applyProtection="1">
      <protection locked="0"/>
    </xf>
    <xf numFmtId="1" fontId="6" fillId="17" borderId="12" xfId="0" applyNumberFormat="1" applyFont="1" applyFill="1" applyBorder="1"/>
    <xf numFmtId="44" fontId="26" fillId="17" borderId="16" xfId="14" applyFont="1" applyFill="1" applyBorder="1"/>
    <xf numFmtId="0" fontId="0" fillId="18" borderId="2" xfId="0" applyFont="1" applyFill="1" applyBorder="1" applyProtection="1">
      <protection locked="0"/>
    </xf>
    <xf numFmtId="44" fontId="26" fillId="18" borderId="17" xfId="14" applyFont="1" applyFill="1" applyBorder="1"/>
    <xf numFmtId="0" fontId="0" fillId="18" borderId="24" xfId="0" applyFont="1" applyFill="1" applyBorder="1" applyProtection="1">
      <protection locked="0"/>
    </xf>
    <xf numFmtId="44" fontId="26" fillId="18" borderId="16" xfId="14" applyFont="1" applyFill="1" applyBorder="1"/>
    <xf numFmtId="0" fontId="26" fillId="12" borderId="0" xfId="0" applyFont="1" applyFill="1" applyBorder="1" applyProtection="1">
      <protection locked="0"/>
    </xf>
    <xf numFmtId="44" fontId="26" fillId="7" borderId="17" xfId="14" applyFont="1" applyFill="1" applyBorder="1"/>
    <xf numFmtId="0" fontId="26" fillId="12" borderId="12" xfId="0" applyFont="1" applyFill="1" applyBorder="1" applyProtection="1">
      <protection locked="0"/>
    </xf>
    <xf numFmtId="44" fontId="26" fillId="7" borderId="16" xfId="14" applyFont="1" applyFill="1" applyBorder="1"/>
    <xf numFmtId="0" fontId="0" fillId="7" borderId="0" xfId="0" applyFont="1" applyFill="1" applyBorder="1" applyProtection="1">
      <protection locked="0"/>
    </xf>
    <xf numFmtId="0" fontId="0" fillId="7" borderId="12" xfId="0" applyFont="1" applyFill="1" applyBorder="1" applyProtection="1">
      <protection locked="0"/>
    </xf>
    <xf numFmtId="6" fontId="18" fillId="6" borderId="0" xfId="0" applyNumberFormat="1" applyFont="1" applyFill="1" applyBorder="1" applyProtection="1">
      <protection locked="0"/>
    </xf>
    <xf numFmtId="0" fontId="19" fillId="6" borderId="0" xfId="0" applyFont="1" applyFill="1" applyBorder="1" applyProtection="1">
      <protection locked="0"/>
    </xf>
    <xf numFmtId="0" fontId="32" fillId="7" borderId="0" xfId="0" applyFont="1" applyFill="1" applyBorder="1" applyProtection="1">
      <protection locked="0"/>
    </xf>
    <xf numFmtId="0" fontId="32" fillId="7" borderId="12" xfId="0" applyFont="1" applyFill="1" applyBorder="1" applyProtection="1">
      <protection locked="0"/>
    </xf>
    <xf numFmtId="0" fontId="26" fillId="17" borderId="0" xfId="0" applyFont="1" applyFill="1" applyBorder="1" applyProtection="1">
      <protection locked="0"/>
    </xf>
    <xf numFmtId="0" fontId="26" fillId="17" borderId="12" xfId="0" applyFont="1" applyFill="1" applyBorder="1" applyProtection="1">
      <protection locked="0"/>
    </xf>
    <xf numFmtId="0" fontId="26" fillId="18" borderId="0" xfId="0" applyFont="1" applyFill="1" applyBorder="1" applyProtection="1">
      <protection locked="0"/>
    </xf>
    <xf numFmtId="0" fontId="26" fillId="18" borderId="12" xfId="0" applyFont="1" applyFill="1" applyBorder="1" applyProtection="1">
      <protection locked="0"/>
    </xf>
    <xf numFmtId="0" fontId="0" fillId="18" borderId="0" xfId="0" applyFont="1" applyFill="1" applyProtection="1">
      <protection locked="0"/>
    </xf>
    <xf numFmtId="0" fontId="23" fillId="4" borderId="25" xfId="0" applyFont="1" applyFill="1" applyBorder="1" applyProtection="1">
      <protection locked="0"/>
    </xf>
    <xf numFmtId="0" fontId="23" fillId="18" borderId="25" xfId="0" applyFont="1" applyFill="1" applyBorder="1" applyProtection="1">
      <protection locked="0"/>
    </xf>
    <xf numFmtId="0" fontId="27" fillId="18" borderId="0" xfId="0" applyFont="1" applyFill="1" applyBorder="1"/>
    <xf numFmtId="0" fontId="27" fillId="18" borderId="12" xfId="0" applyFont="1" applyFill="1" applyBorder="1"/>
    <xf numFmtId="44" fontId="12" fillId="15" borderId="20" xfId="14" applyFont="1" applyFill="1" applyBorder="1"/>
    <xf numFmtId="44" fontId="16" fillId="14" borderId="20" xfId="14" applyFont="1" applyFill="1" applyBorder="1"/>
    <xf numFmtId="44" fontId="12" fillId="10" borderId="20" xfId="14" applyFont="1" applyFill="1" applyBorder="1"/>
    <xf numFmtId="0" fontId="33" fillId="0" borderId="0" xfId="0" applyFont="1"/>
    <xf numFmtId="0" fontId="33" fillId="0" borderId="0" xfId="0" applyFont="1" applyFill="1"/>
    <xf numFmtId="0" fontId="33" fillId="0" borderId="0" xfId="0" applyFont="1" applyAlignment="1">
      <alignment vertical="center"/>
    </xf>
    <xf numFmtId="9" fontId="33" fillId="0" borderId="0" xfId="0" applyNumberFormat="1" applyFont="1"/>
    <xf numFmtId="0" fontId="34" fillId="0" borderId="0" xfId="0" applyFont="1"/>
    <xf numFmtId="0" fontId="7" fillId="0" borderId="0" xfId="0" applyFont="1" applyBorder="1" applyAlignment="1">
      <alignment horizontal="center" vertical="center"/>
    </xf>
    <xf numFmtId="0" fontId="7" fillId="0" borderId="0" xfId="0" applyFont="1" applyBorder="1" applyAlignment="1" applyProtection="1">
      <alignment horizontal="center" vertical="center"/>
      <protection locked="0"/>
    </xf>
    <xf numFmtId="0" fontId="9" fillId="0" borderId="21" xfId="0" applyFont="1" applyBorder="1" applyAlignment="1">
      <alignment horizontal="center" vertical="center"/>
    </xf>
    <xf numFmtId="0" fontId="9" fillId="0" borderId="13" xfId="0" applyFont="1" applyBorder="1" applyAlignment="1">
      <alignment horizontal="center" vertical="center"/>
    </xf>
    <xf numFmtId="0" fontId="9" fillId="0" borderId="15" xfId="0" applyFont="1" applyBorder="1" applyAlignment="1">
      <alignment horizontal="center" vertical="center"/>
    </xf>
    <xf numFmtId="0" fontId="9" fillId="0" borderId="0" xfId="0" applyFont="1" applyBorder="1" applyAlignment="1">
      <alignment horizontal="center" vertical="center"/>
    </xf>
    <xf numFmtId="0" fontId="9" fillId="0" borderId="22" xfId="0" applyFont="1" applyBorder="1" applyAlignment="1">
      <alignment horizontal="center" vertical="center"/>
    </xf>
    <xf numFmtId="0" fontId="9" fillId="0" borderId="12" xfId="0" applyFont="1" applyBorder="1" applyAlignment="1">
      <alignment horizontal="center" vertical="center"/>
    </xf>
    <xf numFmtId="0" fontId="7" fillId="0" borderId="15" xfId="0" applyFont="1" applyBorder="1" applyAlignment="1" applyProtection="1">
      <alignment horizontal="center" vertical="center"/>
      <protection locked="0"/>
    </xf>
    <xf numFmtId="0" fontId="23" fillId="0" borderId="0" xfId="2" applyFont="1" applyBorder="1" applyAlignment="1" applyProtection="1">
      <alignment horizontal="center" vertical="center" wrapText="1"/>
      <protection locked="0"/>
    </xf>
    <xf numFmtId="0" fontId="7" fillId="0" borderId="17" xfId="0" applyFont="1" applyBorder="1" applyAlignment="1" applyProtection="1">
      <alignment horizontal="center" vertical="center"/>
      <protection locked="0"/>
    </xf>
    <xf numFmtId="164" fontId="9" fillId="0" borderId="18" xfId="0" applyNumberFormat="1" applyFont="1" applyBorder="1" applyAlignment="1">
      <alignment horizontal="center" vertical="center"/>
    </xf>
    <xf numFmtId="164" fontId="9" fillId="0" borderId="17" xfId="0" applyNumberFormat="1" applyFont="1" applyBorder="1" applyAlignment="1">
      <alignment horizontal="center" vertical="center"/>
    </xf>
    <xf numFmtId="164" fontId="9" fillId="0" borderId="16" xfId="0" applyNumberFormat="1" applyFont="1" applyBorder="1" applyAlignment="1">
      <alignment horizontal="center" vertical="center"/>
    </xf>
    <xf numFmtId="0" fontId="7" fillId="0" borderId="15" xfId="0" applyFont="1" applyBorder="1" applyAlignment="1">
      <alignment horizontal="center" vertical="center"/>
    </xf>
    <xf numFmtId="0" fontId="24" fillId="0" borderId="15" xfId="0" applyFont="1" applyBorder="1" applyAlignment="1">
      <alignment horizontal="center" vertical="center"/>
    </xf>
    <xf numFmtId="0" fontId="0" fillId="0" borderId="15" xfId="0" applyFont="1" applyBorder="1" applyAlignment="1" applyProtection="1">
      <alignment horizontal="center" vertical="center"/>
      <protection locked="0"/>
    </xf>
    <xf numFmtId="0" fontId="17" fillId="9" borderId="7" xfId="0" applyFont="1" applyFill="1" applyBorder="1" applyAlignment="1">
      <alignment horizontal="center" vertical="center"/>
    </xf>
    <xf numFmtId="0" fontId="17" fillId="9" borderId="8" xfId="0" applyFont="1" applyFill="1" applyBorder="1" applyAlignment="1">
      <alignment horizontal="center" vertical="center"/>
    </xf>
    <xf numFmtId="0" fontId="17" fillId="9" borderId="9" xfId="0" applyFont="1" applyFill="1" applyBorder="1" applyAlignment="1">
      <alignment horizontal="center" vertical="center"/>
    </xf>
    <xf numFmtId="0" fontId="0" fillId="0" borderId="1" xfId="0"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3" xfId="0" applyBorder="1" applyAlignment="1">
      <alignment horizontal="center" vertical="center" wrapText="1"/>
    </xf>
    <xf numFmtId="0" fontId="26" fillId="7" borderId="0" xfId="0" applyFont="1" applyFill="1" applyBorder="1" applyAlignment="1" applyProtection="1">
      <alignment horizontal="left"/>
      <protection locked="0"/>
    </xf>
    <xf numFmtId="0" fontId="12" fillId="7" borderId="7" xfId="0" applyFont="1" applyFill="1" applyBorder="1" applyAlignment="1">
      <alignment horizontal="center" vertical="center"/>
    </xf>
    <xf numFmtId="0" fontId="12" fillId="7" borderId="8" xfId="0" applyFont="1" applyFill="1" applyBorder="1" applyAlignment="1">
      <alignment horizontal="center" vertical="center"/>
    </xf>
    <xf numFmtId="0" fontId="17" fillId="13" borderId="10" xfId="0" applyFont="1" applyFill="1" applyBorder="1" applyAlignment="1">
      <alignment horizontal="center" vertical="center" wrapText="1"/>
    </xf>
    <xf numFmtId="0" fontId="17" fillId="13" borderId="1" xfId="0" applyFont="1" applyFill="1" applyBorder="1" applyAlignment="1">
      <alignment horizontal="center" vertical="center" wrapText="1"/>
    </xf>
    <xf numFmtId="0" fontId="29" fillId="0" borderId="0" xfId="2" applyFont="1" applyFill="1" applyAlignment="1">
      <alignment vertical="top" wrapText="1"/>
    </xf>
    <xf numFmtId="0" fontId="7" fillId="0" borderId="12" xfId="0" applyFont="1" applyBorder="1" applyAlignment="1">
      <alignment horizontal="center" vertical="center"/>
    </xf>
    <xf numFmtId="0" fontId="7" fillId="0" borderId="12"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0" fillId="0" borderId="2" xfId="0" applyFont="1" applyBorder="1" applyAlignment="1">
      <alignment horizontal="left" vertical="center" wrapText="1"/>
    </xf>
    <xf numFmtId="0" fontId="0" fillId="0" borderId="0" xfId="0" applyFont="1" applyBorder="1" applyAlignment="1">
      <alignment horizontal="left" vertical="center" wrapText="1"/>
    </xf>
    <xf numFmtId="0" fontId="0" fillId="0" borderId="17" xfId="0" applyFont="1" applyBorder="1" applyAlignment="1">
      <alignment horizontal="left" vertical="center" wrapText="1"/>
    </xf>
    <xf numFmtId="0" fontId="15" fillId="11" borderId="19" xfId="0" applyFont="1" applyFill="1" applyBorder="1" applyAlignment="1">
      <alignment horizontal="center" vertical="center" wrapText="1"/>
    </xf>
    <xf numFmtId="0" fontId="15" fillId="11" borderId="14" xfId="0" applyFont="1" applyFill="1" applyBorder="1" applyAlignment="1">
      <alignment horizontal="center" vertical="center" wrapText="1"/>
    </xf>
    <xf numFmtId="0" fontId="15" fillId="11" borderId="20" xfId="0" applyFont="1" applyFill="1" applyBorder="1" applyAlignment="1">
      <alignment horizontal="center" vertical="center" wrapText="1"/>
    </xf>
    <xf numFmtId="0" fontId="22" fillId="5" borderId="1" xfId="0" applyFont="1" applyFill="1" applyBorder="1" applyAlignment="1">
      <alignment horizontal="left" vertical="center"/>
    </xf>
    <xf numFmtId="0" fontId="20" fillId="2" borderId="2" xfId="0" applyFont="1" applyFill="1" applyBorder="1" applyAlignment="1">
      <alignment horizontal="left" vertical="center"/>
    </xf>
    <xf numFmtId="0" fontId="20" fillId="2" borderId="0" xfId="0" applyFont="1" applyFill="1" applyBorder="1" applyAlignment="1">
      <alignment horizontal="left" vertical="center"/>
    </xf>
    <xf numFmtId="0" fontId="0" fillId="10" borderId="2" xfId="0" applyFont="1" applyFill="1" applyBorder="1" applyAlignment="1">
      <alignment horizontal="left" vertical="center" wrapText="1"/>
    </xf>
    <xf numFmtId="0" fontId="0" fillId="10" borderId="0" xfId="0" applyFont="1" applyFill="1" applyBorder="1" applyAlignment="1">
      <alignment horizontal="left" vertical="center" wrapText="1"/>
    </xf>
    <xf numFmtId="0" fontId="26" fillId="7" borderId="5" xfId="0" applyFont="1" applyFill="1" applyBorder="1" applyAlignment="1" applyProtection="1">
      <alignment horizontal="left"/>
      <protection locked="0"/>
    </xf>
    <xf numFmtId="0" fontId="18" fillId="6" borderId="0" xfId="0" applyFont="1" applyFill="1" applyBorder="1" applyAlignment="1">
      <alignment horizontal="left"/>
    </xf>
    <xf numFmtId="9" fontId="9" fillId="0" borderId="18" xfId="1" applyFont="1" applyBorder="1" applyAlignment="1">
      <alignment horizontal="center" vertical="center"/>
    </xf>
    <xf numFmtId="9" fontId="9" fillId="0" borderId="17" xfId="1" applyFont="1" applyBorder="1" applyAlignment="1">
      <alignment horizontal="center" vertical="center"/>
    </xf>
    <xf numFmtId="9" fontId="9" fillId="0" borderId="16" xfId="1" applyFont="1" applyBorder="1" applyAlignment="1">
      <alignment horizontal="center" vertical="center"/>
    </xf>
    <xf numFmtId="0" fontId="22" fillId="16" borderId="1" xfId="0" applyFont="1" applyFill="1" applyBorder="1" applyAlignment="1">
      <alignment horizontal="left" vertical="center"/>
    </xf>
    <xf numFmtId="0" fontId="27" fillId="10" borderId="0" xfId="0" applyFont="1" applyFill="1" applyBorder="1" applyAlignment="1">
      <alignment horizontal="left"/>
    </xf>
    <xf numFmtId="0" fontId="23" fillId="18" borderId="0" xfId="0" applyFont="1" applyFill="1" applyBorder="1" applyAlignment="1" applyProtection="1">
      <alignment horizontal="left"/>
      <protection locked="0"/>
    </xf>
    <xf numFmtId="0" fontId="16" fillId="8" borderId="7" xfId="0" applyFont="1" applyFill="1" applyBorder="1" applyAlignment="1">
      <alignment horizontal="center" vertical="center"/>
    </xf>
    <xf numFmtId="0" fontId="16" fillId="8" borderId="8" xfId="0" applyFont="1" applyFill="1" applyBorder="1" applyAlignment="1">
      <alignment horizontal="center" vertical="center"/>
    </xf>
    <xf numFmtId="0" fontId="0" fillId="0" borderId="13" xfId="0" applyFont="1" applyBorder="1" applyAlignment="1">
      <alignment horizontal="center" wrapText="1"/>
    </xf>
    <xf numFmtId="0" fontId="0" fillId="0" borderId="18" xfId="0" applyFont="1" applyBorder="1" applyAlignment="1">
      <alignment horizontal="center" wrapText="1"/>
    </xf>
    <xf numFmtId="0" fontId="0" fillId="0" borderId="0" xfId="0" applyFont="1" applyBorder="1" applyAlignment="1">
      <alignment horizontal="center" wrapText="1"/>
    </xf>
    <xf numFmtId="0" fontId="0" fillId="0" borderId="17" xfId="0" applyFont="1" applyBorder="1" applyAlignment="1">
      <alignment horizontal="center" wrapText="1"/>
    </xf>
    <xf numFmtId="0" fontId="0" fillId="0" borderId="12" xfId="0" applyFont="1" applyBorder="1" applyAlignment="1">
      <alignment horizontal="center" wrapText="1"/>
    </xf>
    <xf numFmtId="0" fontId="0" fillId="0" borderId="16" xfId="0" applyFont="1" applyBorder="1" applyAlignment="1">
      <alignment horizontal="center" wrapText="1"/>
    </xf>
    <xf numFmtId="0" fontId="30" fillId="0" borderId="21"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12" xfId="0" applyFont="1" applyBorder="1" applyAlignment="1">
      <alignment horizontal="center" vertical="center" wrapText="1"/>
    </xf>
    <xf numFmtId="0" fontId="23" fillId="18" borderId="12" xfId="0" applyFont="1" applyFill="1" applyBorder="1" applyAlignment="1" applyProtection="1">
      <alignment horizontal="left"/>
      <protection locked="0"/>
    </xf>
    <xf numFmtId="0" fontId="12" fillId="10" borderId="23" xfId="0" applyFont="1" applyFill="1" applyBorder="1" applyAlignment="1">
      <alignment horizontal="center" vertical="center"/>
    </xf>
    <xf numFmtId="0" fontId="12" fillId="10" borderId="14" xfId="0" applyFont="1" applyFill="1" applyBorder="1" applyAlignment="1">
      <alignment horizontal="center" vertical="center"/>
    </xf>
    <xf numFmtId="0" fontId="7" fillId="0" borderId="22" xfId="0" applyFont="1" applyBorder="1" applyAlignment="1">
      <alignment horizontal="center" vertical="center"/>
    </xf>
    <xf numFmtId="0" fontId="16" fillId="14" borderId="23" xfId="0" applyFont="1" applyFill="1" applyBorder="1" applyAlignment="1">
      <alignment horizontal="left" vertical="center"/>
    </xf>
    <xf numFmtId="0" fontId="16" fillId="14" borderId="14" xfId="0" applyFont="1" applyFill="1" applyBorder="1" applyAlignment="1">
      <alignment horizontal="left" vertical="center"/>
    </xf>
    <xf numFmtId="0" fontId="12" fillId="7" borderId="23" xfId="0" applyFont="1" applyFill="1" applyBorder="1" applyAlignment="1">
      <alignment horizontal="left"/>
    </xf>
    <xf numFmtId="0" fontId="12" fillId="7" borderId="14" xfId="0" applyFont="1" applyFill="1" applyBorder="1" applyAlignment="1">
      <alignment horizontal="left"/>
    </xf>
    <xf numFmtId="0" fontId="1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0" xfId="0" applyFont="1" applyBorder="1" applyAlignment="1">
      <alignment horizontal="center" vertical="center" wrapText="1"/>
    </xf>
    <xf numFmtId="0" fontId="12" fillId="0" borderId="2" xfId="0" applyFont="1" applyBorder="1" applyAlignment="1">
      <alignment horizontal="center"/>
    </xf>
    <xf numFmtId="0" fontId="12" fillId="0" borderId="0" xfId="0" applyFont="1" applyBorder="1" applyAlignment="1">
      <alignment horizontal="center"/>
    </xf>
    <xf numFmtId="0" fontId="12" fillId="0" borderId="0" xfId="0" applyFont="1" applyBorder="1" applyAlignment="1">
      <alignment horizontal="center" vertical="center"/>
    </xf>
  </cellXfs>
  <cellStyles count="16">
    <cellStyle name="Comma" xfId="15" builtinId="3"/>
    <cellStyle name="Currency" xfId="14" builtinId="4"/>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Hyperlink" xfId="2" builtinId="8"/>
    <cellStyle name="Normal" xfId="0" builtinId="0"/>
    <cellStyle name="Percent" xfId="1" builtinId="5"/>
  </cellStyles>
  <dxfs count="0"/>
  <tableStyles count="0" defaultTableStyle="TableStyleMedium9" defaultPivotStyle="PivotStyleMedium7"/>
  <colors>
    <mruColors>
      <color rgb="FFD9F5C6"/>
      <color rgb="FF90D6E8"/>
      <color rgb="FF00AED9"/>
      <color rgb="FFACD503"/>
      <color rgb="FF65BD46"/>
      <color rgb="FFD2D395"/>
      <color rgb="FFE8FF70"/>
      <color rgb="FFFBFFCF"/>
      <color rgb="FFDAFF8B"/>
      <color rgb="FFC4F5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6" Type="http://schemas.openxmlformats.org/officeDocument/2006/relationships/revisionHeaders" Target="revisions/revisionHeaders.xml"/><Relationship Id="rId7" Type="http://schemas.openxmlformats.org/officeDocument/2006/relationships/usernames" Target="revisions/userNames.xml"/><Relationship Id="rId1" Type="http://schemas.openxmlformats.org/officeDocument/2006/relationships/worksheet" Target="worksheets/sheet1.xml"/><Relationship Id="rId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Diversion Rate</a:t>
            </a:r>
          </a:p>
        </c:rich>
      </c:tx>
      <c:layout>
        <c:manualLayout>
          <c:xMode val="edge"/>
          <c:yMode val="edge"/>
          <c:x val="0.263993000874891"/>
          <c:y val="0.037037037037037"/>
        </c:manualLayout>
      </c:layout>
      <c:overlay val="0"/>
    </c:title>
    <c:autoTitleDeleted val="0"/>
    <c:plotArea>
      <c:layout>
        <c:manualLayout>
          <c:layoutTarget val="inner"/>
          <c:xMode val="edge"/>
          <c:yMode val="edge"/>
          <c:x val="0.0653733375920553"/>
          <c:y val="0.21609881247673"/>
          <c:w val="0.520682885003309"/>
          <c:h val="0.722796627294752"/>
        </c:manualLayout>
      </c:layout>
      <c:pieChart>
        <c:varyColors val="1"/>
        <c:ser>
          <c:idx val="0"/>
          <c:order val="0"/>
          <c:tx>
            <c:strRef>
              <c:f>'Diversion Rate inputs'!$AR$36:$AR$38</c:f>
              <c:strCache>
                <c:ptCount val="3"/>
                <c:pt idx="0">
                  <c:v>Waste total</c:v>
                </c:pt>
                <c:pt idx="1">
                  <c:v>Recycling total</c:v>
                </c:pt>
                <c:pt idx="2">
                  <c:v>Composting total</c:v>
                </c:pt>
              </c:strCache>
            </c:strRef>
          </c:tx>
          <c:spPr>
            <a:solidFill>
              <a:srgbClr val="158BB5"/>
            </a:solidFill>
          </c:spPr>
          <c:dPt>
            <c:idx val="0"/>
            <c:bubble3D val="0"/>
            <c:spPr>
              <a:solidFill>
                <a:schemeClr val="bg2">
                  <a:lumMod val="90000"/>
                </a:schemeClr>
              </a:solidFill>
            </c:spPr>
            <c:extLst xmlns:c16r2="http://schemas.microsoft.com/office/drawing/2015/06/chart">
              <c:ext xmlns:c16="http://schemas.microsoft.com/office/drawing/2014/chart" uri="{C3380CC4-5D6E-409C-BE32-E72D297353CC}">
                <c16:uniqueId val="{00000001-42A0-4583-B659-BBC40EBD8143}"/>
              </c:ext>
            </c:extLst>
          </c:dPt>
          <c:dPt>
            <c:idx val="1"/>
            <c:bubble3D val="0"/>
            <c:spPr>
              <a:solidFill>
                <a:srgbClr val="0080B4"/>
              </a:solidFill>
            </c:spPr>
            <c:extLst xmlns:c16r2="http://schemas.microsoft.com/office/drawing/2015/06/chart">
              <c:ext xmlns:c16="http://schemas.microsoft.com/office/drawing/2014/chart" uri="{C3380CC4-5D6E-409C-BE32-E72D297353CC}">
                <c16:uniqueId val="{00000003-42A0-4583-B659-BBC40EBD8143}"/>
              </c:ext>
            </c:extLst>
          </c:dPt>
          <c:dPt>
            <c:idx val="2"/>
            <c:bubble3D val="0"/>
            <c:spPr>
              <a:solidFill>
                <a:srgbClr val="ACD503"/>
              </a:solidFill>
            </c:spPr>
          </c:dPt>
          <c:cat>
            <c:strRef>
              <c:f>'Diversion Rate inputs'!$AR$36:$AR$38</c:f>
              <c:strCache>
                <c:ptCount val="3"/>
                <c:pt idx="0">
                  <c:v>Waste total</c:v>
                </c:pt>
                <c:pt idx="1">
                  <c:v>Recycling total</c:v>
                </c:pt>
                <c:pt idx="2">
                  <c:v>Composting total</c:v>
                </c:pt>
              </c:strCache>
            </c:strRef>
          </c:cat>
          <c:val>
            <c:numRef>
              <c:f>('Diversion Rate inputs'!$I$43,'Diversion Rate inputs'!$I$45,'Diversion Rate inputs'!$I$47)</c:f>
              <c:numCache>
                <c:formatCode>_(* #,##0_);_(* \(#,##0\);_(* "-"??_);_(@_)</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4-42A0-4583-B659-BBC40EBD814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6734377857774"/>
          <c:y val="0.393598862441088"/>
          <c:w val="0.292024174468251"/>
          <c:h val="0.28319021320347"/>
        </c:manualLayout>
      </c:layout>
      <c:overlay val="0"/>
      <c:txPr>
        <a:bodyPr rot="0" vert="horz"/>
        <a:lstStyle/>
        <a:p>
          <a:pPr>
            <a:defRPr/>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4" Type="http://schemas.openxmlformats.org/officeDocument/2006/relationships/image" Target="../media/image3.png"/><Relationship Id="rId5" Type="http://schemas.openxmlformats.org/officeDocument/2006/relationships/image" Target="../media/image4.png"/><Relationship Id="rId1" Type="http://schemas.openxmlformats.org/officeDocument/2006/relationships/chart" Target="../charts/chart1.xml"/><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516466</xdr:colOff>
      <xdr:row>41</xdr:row>
      <xdr:rowOff>134406</xdr:rowOff>
    </xdr:from>
    <xdr:to>
      <xdr:col>3</xdr:col>
      <xdr:colOff>698500</xdr:colOff>
      <xdr:row>57</xdr:row>
      <xdr:rowOff>25399</xdr:rowOff>
    </xdr:to>
    <xdr:graphicFrame macro="">
      <xdr:nvGraphicFramePr>
        <xdr:cNvPr id="11" name="Chart 10">
          <a:extLst>
            <a:ext uri="{FF2B5EF4-FFF2-40B4-BE49-F238E27FC236}">
              <a16:creationId xmlns="" xmlns:a16="http://schemas.microsoft.com/office/drawing/2014/main"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1270000</xdr:colOff>
      <xdr:row>0</xdr:row>
      <xdr:rowOff>63500</xdr:rowOff>
    </xdr:from>
    <xdr:to>
      <xdr:col>13</xdr:col>
      <xdr:colOff>801854</xdr:colOff>
      <xdr:row>1</xdr:row>
      <xdr:rowOff>393700</xdr:rowOff>
    </xdr:to>
    <xdr:pic>
      <xdr:nvPicPr>
        <xdr:cNvPr id="2" name="Picture 1" descr="RCLNK_BRD_extension_logo_reversed.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09500" y="63500"/>
          <a:ext cx="2529054" cy="533400"/>
        </a:xfrm>
        <a:prstGeom prst="rect">
          <a:avLst/>
        </a:prstGeom>
      </xdr:spPr>
    </xdr:pic>
    <xdr:clientData/>
  </xdr:twoCellAnchor>
  <xdr:twoCellAnchor editAs="oneCell">
    <xdr:from>
      <xdr:col>20</xdr:col>
      <xdr:colOff>254000</xdr:colOff>
      <xdr:row>4</xdr:row>
      <xdr:rowOff>63501</xdr:rowOff>
    </xdr:from>
    <xdr:to>
      <xdr:col>21</xdr:col>
      <xdr:colOff>726041</xdr:colOff>
      <xdr:row>9</xdr:row>
      <xdr:rowOff>210882</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612100" y="2159001"/>
          <a:ext cx="1310241" cy="1531681"/>
        </a:xfrm>
        <a:prstGeom prst="rect">
          <a:avLst/>
        </a:prstGeom>
      </xdr:spPr>
    </xdr:pic>
    <xdr:clientData/>
  </xdr:twoCellAnchor>
  <xdr:twoCellAnchor editAs="oneCell">
    <xdr:from>
      <xdr:col>21</xdr:col>
      <xdr:colOff>825500</xdr:colOff>
      <xdr:row>4</xdr:row>
      <xdr:rowOff>63500</xdr:rowOff>
    </xdr:from>
    <xdr:to>
      <xdr:col>24</xdr:col>
      <xdr:colOff>660400</xdr:colOff>
      <xdr:row>9</xdr:row>
      <xdr:rowOff>184555</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021800" y="2159000"/>
          <a:ext cx="2349500" cy="1505355"/>
        </a:xfrm>
        <a:prstGeom prst="rect">
          <a:avLst/>
        </a:prstGeom>
      </xdr:spPr>
    </xdr:pic>
    <xdr:clientData/>
  </xdr:twoCellAnchor>
  <xdr:twoCellAnchor editAs="oneCell">
    <xdr:from>
      <xdr:col>22</xdr:col>
      <xdr:colOff>50800</xdr:colOff>
      <xdr:row>11</xdr:row>
      <xdr:rowOff>127001</xdr:rowOff>
    </xdr:from>
    <xdr:to>
      <xdr:col>24</xdr:col>
      <xdr:colOff>304800</xdr:colOff>
      <xdr:row>17</xdr:row>
      <xdr:rowOff>113034</xdr:rowOff>
    </xdr:to>
    <xdr:pic>
      <xdr:nvPicPr>
        <xdr:cNvPr id="9" name="Picture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085300" y="4089401"/>
          <a:ext cx="1930400" cy="1281433"/>
        </a:xfrm>
        <a:prstGeom prst="rect">
          <a:avLst/>
        </a:prstGeom>
      </xdr:spPr>
    </xdr:pic>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1A51C3A-D207-CF48-A6E5-3F0C335070EF}" protected="1">
  <header guid="{E1A51C3A-D207-CF48-A6E5-3F0C335070EF}" dateTime="2018-01-12T10:59:24" maxSheetId="2" userName="Microsoft Office User" r:id="rId1">
    <sheetIdMap count="1">
      <sheetId val="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recyclingatwork.org/Downloads/DIY%20Simple%20Workplace%20Waste%20Audit.pdf" TargetMode="External"/><Relationship Id="rId4" Type="http://schemas.openxmlformats.org/officeDocument/2006/relationships/hyperlink" Target="http://recyclingatwork.org/Downloads/DIY%20Simple%20Workplace%20Waste%20Audit.pdf" TargetMode="External"/><Relationship Id="rId5" Type="http://schemas.openxmlformats.org/officeDocument/2006/relationships/hyperlink" Target="http://recyclingatwork.org/Downloads/DIY%20Simple%20Workplace%20Waste%20Audit.pdf" TargetMode="External"/><Relationship Id="rId6" Type="http://schemas.openxmlformats.org/officeDocument/2006/relationships/hyperlink" Target="http://recyclingatwork.org/Downloads/DIY%20Simple%20Workplace%20Waste%20Audit.pdf" TargetMode="External"/><Relationship Id="rId7" Type="http://schemas.openxmlformats.org/officeDocument/2006/relationships/hyperlink" Target="http://recyclingatwork.org/Downloads/DIY%20Simple%20Workplace%20Waste%20Audit.pdf" TargetMode="External"/><Relationship Id="rId8" Type="http://schemas.openxmlformats.org/officeDocument/2006/relationships/hyperlink" Target="http://recyclingatwork.org/Downloads/DIY%20Simple%20Workplace%20Waste%20Audit.pdf" TargetMode="External"/><Relationship Id="rId9" Type="http://schemas.openxmlformats.org/officeDocument/2006/relationships/drawing" Target="../drawings/drawing1.xml"/><Relationship Id="rId10" Type="http://schemas.openxmlformats.org/officeDocument/2006/relationships/vmlDrawing" Target="../drawings/vmlDrawing1.vml"/><Relationship Id="rId11" Type="http://schemas.openxmlformats.org/officeDocument/2006/relationships/comments" Target="../comments1.xml"/><Relationship Id="rId1" Type="http://schemas.openxmlformats.org/officeDocument/2006/relationships/hyperlink" Target="http://recyclingatwork.org/Downloads/DIY%20Simple%20Workplace%20Waste%20Audit.pdf" TargetMode="External"/><Relationship Id="rId2" Type="http://schemas.openxmlformats.org/officeDocument/2006/relationships/hyperlink" Target="http://recyclingatwork.org/Downloads/DIY%20Simple%20Workplace%20Waste%20Audit.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58"/>
  <sheetViews>
    <sheetView tabSelected="1" workbookViewId="0">
      <selection activeCell="Y20" sqref="Y20"/>
    </sheetView>
  </sheetViews>
  <sheetFormatPr baseColWidth="10" defaultColWidth="11" defaultRowHeight="16" x14ac:dyDescent="0.2"/>
  <cols>
    <col min="1" max="1" width="14.1640625" customWidth="1"/>
    <col min="2" max="2" width="27" customWidth="1"/>
    <col min="3" max="3" width="15.33203125" customWidth="1"/>
    <col min="4" max="4" width="16.1640625" customWidth="1"/>
    <col min="5" max="5" width="8.5" customWidth="1"/>
    <col min="8" max="8" width="22.5" customWidth="1"/>
    <col min="9" max="9" width="12.83203125" customWidth="1"/>
    <col min="10" max="10" width="9" customWidth="1"/>
    <col min="11" max="11" width="17.6640625" customWidth="1"/>
    <col min="12" max="12" width="10.6640625" customWidth="1"/>
    <col min="13" max="13" width="11" customWidth="1"/>
    <col min="14" max="14" width="11.33203125" customWidth="1"/>
    <col min="15" max="15" width="3.5" customWidth="1"/>
    <col min="16" max="16" width="11.5" customWidth="1"/>
    <col min="17" max="17" width="23.33203125" customWidth="1"/>
    <col min="18" max="18" width="4" customWidth="1"/>
    <col min="19" max="19" width="15.6640625" customWidth="1"/>
    <col min="20" max="20" width="11" style="42"/>
    <col min="41" max="63" width="11" style="38"/>
  </cols>
  <sheetData>
    <row r="1" spans="1:63" ht="16" customHeight="1" x14ac:dyDescent="0.2">
      <c r="A1" s="180" t="s">
        <v>94</v>
      </c>
      <c r="B1" s="181"/>
      <c r="C1" s="181"/>
      <c r="D1" s="181"/>
      <c r="E1" s="181"/>
      <c r="F1" s="181"/>
      <c r="G1" s="181"/>
      <c r="H1" s="181"/>
      <c r="I1" s="181"/>
      <c r="J1" s="181"/>
      <c r="K1" s="181"/>
      <c r="L1" s="181"/>
      <c r="M1" s="181"/>
      <c r="N1" s="181"/>
      <c r="V1" s="38"/>
      <c r="W1" s="38"/>
      <c r="X1" s="38"/>
      <c r="Y1" s="38"/>
      <c r="Z1" s="38"/>
      <c r="AA1" s="38"/>
      <c r="AB1" s="38"/>
      <c r="AC1" s="38"/>
      <c r="AD1" s="38"/>
      <c r="AE1" s="38"/>
      <c r="AF1" s="38"/>
      <c r="AG1" s="38"/>
      <c r="AH1" s="38"/>
      <c r="AI1" s="38"/>
      <c r="AJ1" s="38"/>
      <c r="AK1" s="38"/>
      <c r="AL1" s="38"/>
      <c r="AM1" s="38"/>
      <c r="AN1" s="135"/>
      <c r="AO1" s="135"/>
      <c r="AP1" s="135"/>
      <c r="AQ1" s="135"/>
      <c r="AR1" s="135"/>
      <c r="AS1" s="135"/>
      <c r="AT1" s="135"/>
      <c r="AU1" s="135"/>
      <c r="AV1" s="135"/>
    </row>
    <row r="2" spans="1:63" ht="37" customHeight="1" x14ac:dyDescent="0.2">
      <c r="A2" s="180"/>
      <c r="B2" s="181"/>
      <c r="C2" s="181"/>
      <c r="D2" s="181"/>
      <c r="E2" s="181"/>
      <c r="F2" s="181"/>
      <c r="G2" s="181"/>
      <c r="H2" s="181"/>
      <c r="I2" s="181"/>
      <c r="J2" s="181"/>
      <c r="K2" s="181"/>
      <c r="L2" s="181"/>
      <c r="M2" s="181"/>
      <c r="N2" s="181"/>
      <c r="V2" s="38"/>
      <c r="W2" s="38"/>
      <c r="X2" s="38"/>
      <c r="Y2" s="38"/>
      <c r="Z2" s="38"/>
      <c r="AA2" s="38"/>
      <c r="AB2" s="38"/>
      <c r="AC2" s="38"/>
      <c r="AD2" s="38"/>
      <c r="AE2" s="38"/>
      <c r="AF2" s="38"/>
      <c r="AG2" s="38"/>
      <c r="AH2" s="38"/>
      <c r="AI2" s="38"/>
      <c r="AJ2" s="38"/>
      <c r="AK2" s="38"/>
      <c r="AL2" s="38"/>
      <c r="AM2" s="38"/>
      <c r="AN2" s="135"/>
      <c r="AO2" s="135"/>
      <c r="AP2" s="135"/>
      <c r="AQ2" s="135"/>
      <c r="AR2" s="135"/>
      <c r="AS2" s="135"/>
      <c r="AT2" s="135"/>
      <c r="AU2" s="135"/>
      <c r="AV2" s="135"/>
    </row>
    <row r="3" spans="1:63" s="1" customFormat="1" ht="19" customHeight="1" x14ac:dyDescent="0.35">
      <c r="C3" s="3"/>
      <c r="D3" s="3"/>
      <c r="E3" s="3"/>
      <c r="F3" s="3"/>
      <c r="G3" s="3"/>
      <c r="H3" s="3"/>
      <c r="I3" s="3"/>
      <c r="J3" s="3"/>
      <c r="K3" s="3"/>
      <c r="L3" s="3"/>
      <c r="T3" s="42"/>
      <c r="V3" s="39"/>
      <c r="W3" s="39"/>
      <c r="X3" s="39"/>
      <c r="Y3" s="39"/>
      <c r="Z3" s="39"/>
      <c r="AA3" s="39"/>
      <c r="AB3" s="39"/>
      <c r="AC3" s="39"/>
      <c r="AD3" s="39"/>
      <c r="AE3" s="39"/>
      <c r="AF3" s="39"/>
      <c r="AG3" s="39"/>
      <c r="AH3" s="39"/>
      <c r="AI3" s="39"/>
      <c r="AJ3" s="39"/>
      <c r="AK3" s="39"/>
      <c r="AL3" s="39"/>
      <c r="AM3" s="39"/>
      <c r="AN3" s="136"/>
      <c r="AO3" s="136"/>
      <c r="AP3" s="136"/>
      <c r="AQ3" s="136"/>
      <c r="AR3" s="136"/>
      <c r="AS3" s="136"/>
      <c r="AT3" s="136"/>
      <c r="AU3" s="136"/>
      <c r="AV3" s="136"/>
      <c r="AW3" s="39"/>
      <c r="AX3" s="39"/>
      <c r="AY3" s="39"/>
      <c r="AZ3" s="39"/>
      <c r="BA3" s="39"/>
      <c r="BB3" s="39"/>
      <c r="BC3" s="39"/>
      <c r="BD3" s="39"/>
      <c r="BE3" s="39"/>
      <c r="BF3" s="39"/>
      <c r="BG3" s="39"/>
      <c r="BH3" s="39"/>
      <c r="BI3" s="39"/>
      <c r="BJ3" s="39"/>
      <c r="BK3" s="39"/>
    </row>
    <row r="4" spans="1:63" s="1" customFormat="1" ht="93" customHeight="1" x14ac:dyDescent="0.2">
      <c r="A4" s="182" t="s">
        <v>80</v>
      </c>
      <c r="B4" s="183"/>
      <c r="C4" s="183"/>
      <c r="D4" s="183"/>
      <c r="E4" s="183"/>
      <c r="F4" s="183"/>
      <c r="G4" s="183"/>
      <c r="H4" s="183"/>
      <c r="I4" s="183"/>
      <c r="J4" s="183"/>
      <c r="K4" s="183"/>
      <c r="L4" s="183"/>
      <c r="M4" s="183"/>
      <c r="N4" s="183"/>
      <c r="P4" s="167" t="s">
        <v>66</v>
      </c>
      <c r="Q4" s="168"/>
      <c r="R4" s="168"/>
      <c r="S4" s="168"/>
      <c r="T4" s="47"/>
      <c r="U4" s="157" t="s">
        <v>25</v>
      </c>
      <c r="V4" s="158"/>
      <c r="W4" s="158"/>
      <c r="X4" s="158"/>
      <c r="Y4" s="159"/>
      <c r="Z4" s="39"/>
      <c r="AA4" s="39"/>
      <c r="AB4" s="39"/>
      <c r="AC4" s="39"/>
      <c r="AD4" s="39"/>
      <c r="AE4" s="39"/>
      <c r="AF4" s="39"/>
      <c r="AG4" s="39"/>
      <c r="AH4" s="39"/>
      <c r="AI4" s="39"/>
      <c r="AJ4" s="39"/>
      <c r="AK4" s="39"/>
      <c r="AL4" s="39"/>
      <c r="AM4" s="39"/>
      <c r="AN4" s="136"/>
      <c r="AO4" s="136"/>
      <c r="AP4" s="136"/>
      <c r="AQ4" s="136"/>
      <c r="AR4" s="135" t="s">
        <v>20</v>
      </c>
      <c r="AS4" s="135"/>
      <c r="AT4" s="135"/>
      <c r="AU4" s="136"/>
      <c r="AV4" s="136"/>
      <c r="AW4" s="39"/>
      <c r="AX4" s="39"/>
      <c r="AY4" s="39"/>
      <c r="AZ4" s="39"/>
      <c r="BA4" s="39"/>
      <c r="BB4" s="39"/>
      <c r="BC4" s="39"/>
      <c r="BD4" s="39"/>
      <c r="BE4" s="39"/>
      <c r="BF4" s="39"/>
      <c r="BG4" s="39"/>
      <c r="BH4" s="39"/>
      <c r="BI4" s="39"/>
      <c r="BJ4" s="39"/>
      <c r="BK4" s="39"/>
    </row>
    <row r="5" spans="1:63" ht="16" customHeight="1" x14ac:dyDescent="0.2">
      <c r="P5" s="173" t="s">
        <v>78</v>
      </c>
      <c r="Q5" s="174"/>
      <c r="R5" s="174"/>
      <c r="S5" s="175"/>
      <c r="T5" s="48"/>
      <c r="U5" s="19"/>
      <c r="V5" s="20"/>
      <c r="W5" s="20"/>
      <c r="X5" s="20"/>
      <c r="Y5" s="21"/>
      <c r="Z5" s="38"/>
      <c r="AA5" s="38"/>
      <c r="AB5" s="38"/>
      <c r="AC5" s="38"/>
      <c r="AD5" s="38"/>
      <c r="AE5" s="38"/>
      <c r="AF5" s="38"/>
      <c r="AG5" s="38"/>
      <c r="AH5" s="38"/>
      <c r="AI5" s="38"/>
      <c r="AJ5" s="38"/>
      <c r="AK5" s="38"/>
      <c r="AL5" s="38"/>
      <c r="AM5" s="38"/>
      <c r="AN5" s="135"/>
      <c r="AO5" s="135"/>
      <c r="AP5" s="135"/>
      <c r="AQ5" s="135"/>
      <c r="AR5" s="135"/>
      <c r="AS5" s="135"/>
      <c r="AT5" s="135"/>
      <c r="AU5" s="135"/>
      <c r="AV5" s="135"/>
    </row>
    <row r="6" spans="1:63" s="10" customFormat="1" ht="42" customHeight="1" x14ac:dyDescent="0.2">
      <c r="A6" s="13" t="s">
        <v>38</v>
      </c>
      <c r="B6" s="179" t="s">
        <v>65</v>
      </c>
      <c r="C6" s="179"/>
      <c r="D6" s="14" t="s">
        <v>54</v>
      </c>
      <c r="E6" s="36" t="s">
        <v>62</v>
      </c>
      <c r="F6" s="14" t="s">
        <v>6</v>
      </c>
      <c r="G6" s="14" t="s">
        <v>7</v>
      </c>
      <c r="H6" s="14" t="s">
        <v>23</v>
      </c>
      <c r="I6" s="14" t="s">
        <v>19</v>
      </c>
      <c r="J6" s="14" t="s">
        <v>37</v>
      </c>
      <c r="K6" s="14" t="s">
        <v>21</v>
      </c>
      <c r="L6" s="14" t="s">
        <v>29</v>
      </c>
      <c r="M6" s="14" t="s">
        <v>30</v>
      </c>
      <c r="N6" s="85" t="s">
        <v>90</v>
      </c>
      <c r="P6" s="173"/>
      <c r="Q6" s="174"/>
      <c r="R6" s="174"/>
      <c r="S6" s="175"/>
      <c r="T6" s="48"/>
      <c r="U6" s="22"/>
      <c r="V6" s="11"/>
      <c r="W6" s="11"/>
      <c r="X6" s="11"/>
      <c r="Y6" s="23"/>
      <c r="Z6" s="40"/>
      <c r="AA6" s="40"/>
      <c r="AB6" s="40"/>
      <c r="AC6" s="40"/>
      <c r="AD6" s="40"/>
      <c r="AE6" s="40"/>
      <c r="AF6" s="40"/>
      <c r="AG6" s="40"/>
      <c r="AH6" s="40"/>
      <c r="AI6" s="40"/>
      <c r="AJ6" s="40"/>
      <c r="AK6" s="40"/>
      <c r="AL6" s="40"/>
      <c r="AM6" s="40"/>
      <c r="AN6" s="137"/>
      <c r="AO6" s="137"/>
      <c r="AP6" s="137"/>
      <c r="AQ6" s="137"/>
      <c r="AR6" s="135" t="s">
        <v>0</v>
      </c>
      <c r="AS6" s="138">
        <v>1</v>
      </c>
      <c r="AT6" s="135"/>
      <c r="AU6" s="137"/>
      <c r="AV6" s="137"/>
      <c r="AW6" s="40"/>
      <c r="AX6" s="40"/>
      <c r="AY6" s="40"/>
      <c r="AZ6" s="40"/>
      <c r="BA6" s="40"/>
      <c r="BB6" s="40"/>
      <c r="BC6" s="40"/>
      <c r="BD6" s="40"/>
      <c r="BE6" s="40"/>
      <c r="BF6" s="40"/>
      <c r="BG6" s="40"/>
      <c r="BH6" s="40"/>
      <c r="BI6" s="40"/>
      <c r="BJ6" s="40"/>
      <c r="BK6" s="40"/>
    </row>
    <row r="7" spans="1:63" ht="17" x14ac:dyDescent="0.2">
      <c r="A7" s="15" t="s">
        <v>33</v>
      </c>
      <c r="B7" s="185" t="s">
        <v>28</v>
      </c>
      <c r="C7" s="185"/>
      <c r="D7" s="12" t="s">
        <v>1</v>
      </c>
      <c r="E7" s="12"/>
      <c r="F7" s="12">
        <v>8</v>
      </c>
      <c r="G7" s="12" t="s">
        <v>5</v>
      </c>
      <c r="H7" s="12">
        <v>2</v>
      </c>
      <c r="I7" s="12" t="s">
        <v>17</v>
      </c>
      <c r="J7" s="12">
        <v>1</v>
      </c>
      <c r="K7" s="81">
        <f>IF(J7&gt;0,IF(G7="Pounds",F7*H7*IF(I7="Weekly",4,1)*J7,IF(G7="Gallons",$P$27,1)*IF(E7&gt;0,E7,1)* F7*H7*IF(I7="Weekly",4,1)*J7*$P$11),0)</f>
        <v>8832</v>
      </c>
      <c r="L7" s="119">
        <v>30</v>
      </c>
      <c r="M7" s="120" t="s">
        <v>17</v>
      </c>
      <c r="N7" s="89">
        <f>IF(L7&gt;0,IF(M7="Monthly",L7,IF(M7="Weekly",L7*4)),0)</f>
        <v>120</v>
      </c>
      <c r="P7" s="173"/>
      <c r="Q7" s="174"/>
      <c r="R7" s="174"/>
      <c r="S7" s="175"/>
      <c r="T7" s="48"/>
      <c r="U7" s="24"/>
      <c r="V7" s="2"/>
      <c r="W7" s="2"/>
      <c r="X7" s="2"/>
      <c r="Y7" s="25"/>
      <c r="Z7" s="38"/>
      <c r="AA7" s="38"/>
      <c r="AB7" s="38"/>
      <c r="AC7" s="38"/>
      <c r="AD7" s="38"/>
      <c r="AE7" s="38"/>
      <c r="AF7" s="38"/>
      <c r="AG7" s="38"/>
      <c r="AH7" s="38"/>
      <c r="AI7" s="38"/>
      <c r="AJ7" s="38"/>
      <c r="AK7" s="38"/>
      <c r="AL7" s="38"/>
      <c r="AM7" s="38"/>
      <c r="AN7" s="135"/>
      <c r="AO7" s="135"/>
      <c r="AP7" s="135"/>
      <c r="AQ7" s="135"/>
      <c r="AR7" s="135" t="s">
        <v>1</v>
      </c>
      <c r="AS7" s="138">
        <v>0.75</v>
      </c>
      <c r="AT7" s="135"/>
      <c r="AU7" s="135"/>
      <c r="AV7" s="135"/>
    </row>
    <row r="8" spans="1:63" ht="17" x14ac:dyDescent="0.2">
      <c r="A8" s="31"/>
      <c r="B8" s="164" t="s">
        <v>98</v>
      </c>
      <c r="C8" s="164"/>
      <c r="D8" s="55"/>
      <c r="E8" s="113"/>
      <c r="F8" s="55"/>
      <c r="G8" s="117"/>
      <c r="H8" s="55"/>
      <c r="I8" s="55"/>
      <c r="J8" s="55"/>
      <c r="K8" s="82">
        <f t="shared" ref="K8:K17" si="0">IF(J8&gt;0,IF(G8="Pounds",F8*H8*IF(I8="Weekly",4,1)*J8,IF(G8="Gallons",$P$27,1)*IF(E8&gt;0,E8,1)* F8*H8*IF(I8="Weekly",4,1)*J8*$P$11),0)</f>
        <v>0</v>
      </c>
      <c r="L8" s="55"/>
      <c r="M8" s="121"/>
      <c r="N8" s="114">
        <f t="shared" ref="N8:N17" si="1">IF(L8&gt;0,IF(M8="Monthly",L8,IF(M8="Weekly",L8*4)),0)</f>
        <v>0</v>
      </c>
      <c r="P8" s="173"/>
      <c r="Q8" s="174"/>
      <c r="R8" s="174"/>
      <c r="S8" s="175"/>
      <c r="T8" s="48"/>
      <c r="U8" s="24"/>
      <c r="V8" s="2"/>
      <c r="W8" s="2"/>
      <c r="X8" s="2"/>
      <c r="Y8" s="25"/>
      <c r="Z8" s="38"/>
      <c r="AA8" s="38"/>
      <c r="AB8" s="38"/>
      <c r="AC8" s="38"/>
      <c r="AD8" s="38"/>
      <c r="AE8" s="38"/>
      <c r="AF8" s="38"/>
      <c r="AG8" s="38"/>
      <c r="AH8" s="38"/>
      <c r="AI8" s="38"/>
      <c r="AJ8" s="38"/>
      <c r="AK8" s="38"/>
      <c r="AL8" s="38"/>
      <c r="AM8" s="38"/>
      <c r="AN8" s="135"/>
      <c r="AO8" s="135"/>
      <c r="AP8" s="135"/>
      <c r="AQ8" s="135"/>
      <c r="AR8" s="135" t="s">
        <v>2</v>
      </c>
      <c r="AS8" s="138">
        <v>0.5</v>
      </c>
      <c r="AT8" s="135"/>
      <c r="AU8" s="135"/>
      <c r="AV8" s="135"/>
    </row>
    <row r="9" spans="1:63" ht="17" x14ac:dyDescent="0.2">
      <c r="A9" s="31"/>
      <c r="B9" s="164" t="s">
        <v>42</v>
      </c>
      <c r="C9" s="164"/>
      <c r="D9" s="55"/>
      <c r="E9" s="113"/>
      <c r="F9" s="55"/>
      <c r="G9" s="117"/>
      <c r="H9" s="55"/>
      <c r="I9" s="55"/>
      <c r="J9" s="55"/>
      <c r="K9" s="82">
        <f t="shared" si="0"/>
        <v>0</v>
      </c>
      <c r="L9" s="55"/>
      <c r="M9" s="121"/>
      <c r="N9" s="114">
        <f t="shared" si="1"/>
        <v>0</v>
      </c>
      <c r="P9" s="176" t="s">
        <v>82</v>
      </c>
      <c r="Q9" s="177"/>
      <c r="R9" s="177"/>
      <c r="S9" s="178"/>
      <c r="T9" s="48"/>
      <c r="U9" s="24"/>
      <c r="V9" s="2"/>
      <c r="W9" s="2"/>
      <c r="X9" s="2"/>
      <c r="Y9" s="25"/>
      <c r="Z9" s="38"/>
      <c r="AA9" s="38"/>
      <c r="AB9" s="38"/>
      <c r="AC9" s="38"/>
      <c r="AD9" s="38"/>
      <c r="AE9" s="38"/>
      <c r="AF9" s="38"/>
      <c r="AG9" s="38"/>
      <c r="AH9" s="38"/>
      <c r="AI9" s="38"/>
      <c r="AJ9" s="38"/>
      <c r="AK9" s="38"/>
      <c r="AL9" s="38"/>
      <c r="AM9" s="38"/>
      <c r="AN9" s="135"/>
      <c r="AO9" s="135"/>
      <c r="AP9" s="135"/>
      <c r="AQ9" s="135"/>
      <c r="AR9" s="135" t="s">
        <v>3</v>
      </c>
      <c r="AS9" s="138">
        <v>0.25</v>
      </c>
      <c r="AT9" s="135"/>
      <c r="AU9" s="135"/>
      <c r="AV9" s="135"/>
    </row>
    <row r="10" spans="1:63" ht="17" x14ac:dyDescent="0.2">
      <c r="A10" s="31"/>
      <c r="B10" s="164" t="s">
        <v>43</v>
      </c>
      <c r="C10" s="164"/>
      <c r="D10" s="55"/>
      <c r="E10" s="113"/>
      <c r="F10" s="55"/>
      <c r="G10" s="117"/>
      <c r="H10" s="55"/>
      <c r="I10" s="55"/>
      <c r="J10" s="55"/>
      <c r="K10" s="82">
        <f t="shared" si="0"/>
        <v>0</v>
      </c>
      <c r="L10" s="55"/>
      <c r="M10" s="121"/>
      <c r="N10" s="114">
        <f t="shared" si="1"/>
        <v>0</v>
      </c>
      <c r="P10" s="50" t="s">
        <v>71</v>
      </c>
      <c r="Q10" s="51" t="s">
        <v>69</v>
      </c>
      <c r="R10" s="51"/>
      <c r="S10" s="52" t="s">
        <v>70</v>
      </c>
      <c r="T10" s="49"/>
      <c r="U10" s="24"/>
      <c r="V10" s="2"/>
      <c r="W10" s="2"/>
      <c r="X10" s="2"/>
      <c r="Y10" s="25"/>
      <c r="Z10" s="38"/>
      <c r="AA10" s="38"/>
      <c r="AB10" s="38"/>
      <c r="AC10" s="38"/>
      <c r="AD10" s="38"/>
      <c r="AE10" s="38"/>
      <c r="AF10" s="38"/>
      <c r="AG10" s="38"/>
      <c r="AH10" s="38"/>
      <c r="AI10" s="38"/>
      <c r="AJ10" s="38"/>
      <c r="AK10" s="38"/>
      <c r="AL10" s="38"/>
      <c r="AM10" s="38"/>
      <c r="AN10" s="135"/>
      <c r="AO10" s="135"/>
      <c r="AP10" s="135"/>
      <c r="AQ10" s="135"/>
      <c r="AR10" s="135" t="s">
        <v>4</v>
      </c>
      <c r="AS10" s="135"/>
      <c r="AT10" s="135"/>
      <c r="AU10" s="135"/>
      <c r="AV10" s="135"/>
    </row>
    <row r="11" spans="1:63" ht="21" customHeight="1" x14ac:dyDescent="0.2">
      <c r="A11" s="31"/>
      <c r="B11" s="164" t="s">
        <v>44</v>
      </c>
      <c r="C11" s="164"/>
      <c r="D11" s="55"/>
      <c r="E11" s="113"/>
      <c r="F11" s="55"/>
      <c r="G11" s="117"/>
      <c r="H11" s="55"/>
      <c r="I11" s="55"/>
      <c r="J11" s="55"/>
      <c r="K11" s="82">
        <f t="shared" si="0"/>
        <v>0</v>
      </c>
      <c r="L11" s="55"/>
      <c r="M11" s="121"/>
      <c r="N11" s="114">
        <f t="shared" si="1"/>
        <v>0</v>
      </c>
      <c r="P11" s="148">
        <v>138</v>
      </c>
      <c r="Q11" s="141" t="s">
        <v>75</v>
      </c>
      <c r="R11" s="141" t="s">
        <v>36</v>
      </c>
      <c r="S11" s="150" t="s">
        <v>56</v>
      </c>
      <c r="T11" s="49"/>
      <c r="U11" s="218" t="s">
        <v>26</v>
      </c>
      <c r="V11" s="2"/>
      <c r="W11" s="219" t="s">
        <v>3</v>
      </c>
      <c r="X11" s="2"/>
      <c r="Y11" s="25"/>
      <c r="Z11" s="38"/>
      <c r="AA11" s="38"/>
      <c r="AB11" s="38"/>
      <c r="AC11" s="38"/>
      <c r="AD11" s="38"/>
      <c r="AE11" s="38"/>
      <c r="AF11" s="38"/>
      <c r="AG11" s="38"/>
      <c r="AH11" s="38"/>
      <c r="AI11" s="38"/>
      <c r="AJ11" s="38"/>
      <c r="AK11" s="38"/>
      <c r="AL11" s="38"/>
      <c r="AM11" s="38"/>
      <c r="AN11" s="135"/>
      <c r="AO11" s="135"/>
      <c r="AP11" s="135"/>
      <c r="AQ11" s="135"/>
      <c r="AR11" s="135" t="s">
        <v>87</v>
      </c>
      <c r="AS11" s="135"/>
      <c r="AT11" s="135"/>
      <c r="AU11" s="135"/>
      <c r="AV11" s="135"/>
    </row>
    <row r="12" spans="1:63" ht="17" customHeight="1" x14ac:dyDescent="0.2">
      <c r="A12" s="31"/>
      <c r="B12" s="164" t="s">
        <v>45</v>
      </c>
      <c r="C12" s="164"/>
      <c r="D12" s="55"/>
      <c r="E12" s="113"/>
      <c r="F12" s="55"/>
      <c r="G12" s="117"/>
      <c r="H12" s="55"/>
      <c r="I12" s="55"/>
      <c r="J12" s="55"/>
      <c r="K12" s="82">
        <f t="shared" si="0"/>
        <v>0</v>
      </c>
      <c r="L12" s="55"/>
      <c r="M12" s="121"/>
      <c r="N12" s="114">
        <f t="shared" si="1"/>
        <v>0</v>
      </c>
      <c r="P12" s="148"/>
      <c r="Q12" s="141"/>
      <c r="R12" s="141"/>
      <c r="S12" s="150"/>
      <c r="T12" s="49"/>
      <c r="U12" s="24"/>
      <c r="V12" s="2"/>
      <c r="W12" s="2"/>
      <c r="X12" s="4"/>
      <c r="Y12" s="27"/>
      <c r="Z12" s="38"/>
      <c r="AA12" s="38"/>
      <c r="AB12" s="38"/>
      <c r="AC12" s="38"/>
      <c r="AD12" s="38"/>
      <c r="AE12" s="38"/>
      <c r="AF12" s="38"/>
      <c r="AG12" s="38"/>
      <c r="AH12" s="38"/>
      <c r="AI12" s="38"/>
      <c r="AJ12" s="38"/>
      <c r="AK12" s="38"/>
      <c r="AL12" s="38"/>
      <c r="AM12" s="38"/>
      <c r="AN12" s="135"/>
      <c r="AO12" s="135"/>
      <c r="AP12" s="135"/>
      <c r="AQ12" s="135"/>
      <c r="AR12" s="135" t="s">
        <v>5</v>
      </c>
      <c r="AS12" s="135" t="s">
        <v>79</v>
      </c>
      <c r="AT12" s="135"/>
      <c r="AU12" s="135"/>
      <c r="AV12" s="135"/>
    </row>
    <row r="13" spans="1:63" ht="17" customHeight="1" x14ac:dyDescent="0.2">
      <c r="A13" s="31"/>
      <c r="B13" s="164" t="s">
        <v>46</v>
      </c>
      <c r="C13" s="164"/>
      <c r="D13" s="55"/>
      <c r="E13" s="113"/>
      <c r="F13" s="55"/>
      <c r="G13" s="117"/>
      <c r="H13" s="55"/>
      <c r="I13" s="55"/>
      <c r="J13" s="55"/>
      <c r="K13" s="82">
        <f t="shared" si="0"/>
        <v>0</v>
      </c>
      <c r="L13" s="55"/>
      <c r="M13" s="121"/>
      <c r="N13" s="114">
        <f t="shared" si="1"/>
        <v>0</v>
      </c>
      <c r="P13" s="148">
        <v>111</v>
      </c>
      <c r="Q13" s="149" t="s">
        <v>76</v>
      </c>
      <c r="R13" s="141" t="s">
        <v>36</v>
      </c>
      <c r="S13" s="150" t="s">
        <v>56</v>
      </c>
      <c r="T13" s="49"/>
      <c r="U13" s="26"/>
      <c r="V13" s="4"/>
      <c r="W13" s="2"/>
      <c r="X13" s="2"/>
      <c r="Y13" s="25"/>
      <c r="Z13" s="38"/>
      <c r="AA13" s="38"/>
      <c r="AB13" s="38"/>
      <c r="AC13" s="38"/>
      <c r="AD13" s="38"/>
      <c r="AE13" s="38"/>
      <c r="AF13" s="38"/>
      <c r="AG13" s="38"/>
      <c r="AH13" s="38"/>
      <c r="AI13" s="38"/>
      <c r="AJ13" s="38"/>
      <c r="AK13" s="38"/>
      <c r="AL13" s="38"/>
      <c r="AM13" s="38"/>
      <c r="AN13" s="135"/>
      <c r="AO13" s="135"/>
      <c r="AP13" s="135"/>
      <c r="AQ13" s="135"/>
      <c r="AR13" s="135" t="s">
        <v>21</v>
      </c>
      <c r="AS13" s="135" t="s">
        <v>40</v>
      </c>
      <c r="AT13" s="135"/>
      <c r="AU13" s="135"/>
      <c r="AV13" s="135"/>
    </row>
    <row r="14" spans="1:63" ht="17" customHeight="1" x14ac:dyDescent="0.2">
      <c r="A14" s="31"/>
      <c r="B14" s="164" t="s">
        <v>47</v>
      </c>
      <c r="C14" s="164"/>
      <c r="D14" s="55"/>
      <c r="E14" s="113"/>
      <c r="F14" s="55"/>
      <c r="G14" s="117"/>
      <c r="H14" s="55"/>
      <c r="I14" s="55"/>
      <c r="J14" s="55"/>
      <c r="K14" s="82">
        <f t="shared" si="0"/>
        <v>0</v>
      </c>
      <c r="L14" s="55"/>
      <c r="M14" s="121"/>
      <c r="N14" s="114">
        <f t="shared" si="1"/>
        <v>0</v>
      </c>
      <c r="P14" s="148"/>
      <c r="Q14" s="149"/>
      <c r="R14" s="141"/>
      <c r="S14" s="150"/>
      <c r="T14" s="49"/>
      <c r="U14" s="24"/>
      <c r="V14" s="2"/>
      <c r="W14" s="2"/>
      <c r="X14" s="2"/>
      <c r="Y14" s="25"/>
      <c r="Z14" s="38"/>
      <c r="AA14" s="38"/>
      <c r="AB14" s="38"/>
      <c r="AC14" s="38"/>
      <c r="AD14" s="38"/>
      <c r="AE14" s="38"/>
      <c r="AF14" s="38"/>
      <c r="AG14" s="38"/>
      <c r="AH14" s="38"/>
      <c r="AI14" s="38"/>
      <c r="AJ14" s="38"/>
      <c r="AK14" s="38"/>
      <c r="AL14" s="38"/>
      <c r="AM14" s="38"/>
      <c r="AN14" s="135"/>
      <c r="AO14" s="135"/>
      <c r="AP14" s="135"/>
      <c r="AQ14" s="135"/>
      <c r="AR14" s="135" t="s">
        <v>59</v>
      </c>
      <c r="AS14" s="135" t="s">
        <v>41</v>
      </c>
      <c r="AT14" s="135"/>
      <c r="AU14" s="135"/>
      <c r="AV14" s="135"/>
    </row>
    <row r="15" spans="1:63" ht="17" customHeight="1" x14ac:dyDescent="0.2">
      <c r="A15" s="31"/>
      <c r="B15" s="164" t="s">
        <v>48</v>
      </c>
      <c r="C15" s="164"/>
      <c r="D15" s="55"/>
      <c r="E15" s="113"/>
      <c r="F15" s="55"/>
      <c r="G15" s="117"/>
      <c r="H15" s="55"/>
      <c r="I15" s="55"/>
      <c r="J15" s="55"/>
      <c r="K15" s="82">
        <f t="shared" si="0"/>
        <v>0</v>
      </c>
      <c r="L15" s="55"/>
      <c r="M15" s="121"/>
      <c r="N15" s="114">
        <f t="shared" si="1"/>
        <v>0</v>
      </c>
      <c r="P15" s="148">
        <v>106</v>
      </c>
      <c r="Q15" s="149" t="s">
        <v>67</v>
      </c>
      <c r="R15" s="141" t="s">
        <v>36</v>
      </c>
      <c r="S15" s="150" t="s">
        <v>56</v>
      </c>
      <c r="T15" s="43"/>
      <c r="U15" s="24"/>
      <c r="V15" s="2"/>
      <c r="W15" s="2"/>
      <c r="X15" s="2"/>
      <c r="Y15" s="25"/>
      <c r="Z15" s="38"/>
      <c r="AA15" s="38"/>
      <c r="AB15" s="38"/>
      <c r="AC15" s="38"/>
      <c r="AD15" s="38"/>
      <c r="AE15" s="38"/>
      <c r="AF15" s="38"/>
      <c r="AG15" s="38"/>
      <c r="AH15" s="38"/>
      <c r="AI15" s="38"/>
      <c r="AJ15" s="38"/>
      <c r="AK15" s="38"/>
      <c r="AL15" s="38"/>
      <c r="AM15" s="38"/>
      <c r="AN15" s="135"/>
      <c r="AO15" s="135"/>
      <c r="AP15" s="135"/>
      <c r="AQ15" s="135"/>
      <c r="AR15" s="135"/>
      <c r="AS15" s="135" t="s">
        <v>72</v>
      </c>
      <c r="AT15" s="135"/>
      <c r="AU15" s="135"/>
      <c r="AV15" s="135"/>
    </row>
    <row r="16" spans="1:63" ht="17" customHeight="1" x14ac:dyDescent="0.2">
      <c r="A16" s="31"/>
      <c r="B16" s="164" t="s">
        <v>49</v>
      </c>
      <c r="C16" s="164"/>
      <c r="D16" s="55"/>
      <c r="E16" s="113"/>
      <c r="F16" s="55"/>
      <c r="G16" s="117"/>
      <c r="H16" s="55"/>
      <c r="I16" s="55"/>
      <c r="J16" s="55"/>
      <c r="K16" s="82">
        <f t="shared" si="0"/>
        <v>0</v>
      </c>
      <c r="L16" s="55"/>
      <c r="M16" s="121"/>
      <c r="N16" s="114">
        <f t="shared" si="1"/>
        <v>0</v>
      </c>
      <c r="P16" s="148"/>
      <c r="Q16" s="149"/>
      <c r="R16" s="141"/>
      <c r="S16" s="150"/>
      <c r="U16" s="24"/>
      <c r="V16" s="2"/>
      <c r="W16" s="2"/>
      <c r="X16" s="2"/>
      <c r="Y16" s="25"/>
      <c r="Z16" s="38"/>
      <c r="AA16" s="38"/>
      <c r="AB16" s="38"/>
      <c r="AC16" s="38"/>
      <c r="AD16" s="38"/>
      <c r="AE16" s="38"/>
      <c r="AF16" s="38"/>
      <c r="AG16" s="38"/>
      <c r="AH16" s="38"/>
      <c r="AI16" s="38"/>
      <c r="AJ16" s="38"/>
      <c r="AK16" s="38"/>
      <c r="AL16" s="38"/>
      <c r="AM16" s="38"/>
      <c r="AN16" s="135"/>
      <c r="AO16" s="135"/>
      <c r="AP16" s="135"/>
      <c r="AQ16" s="135"/>
      <c r="AR16" s="135"/>
      <c r="AS16" s="135" t="s">
        <v>73</v>
      </c>
      <c r="AT16" s="135"/>
      <c r="AU16" s="135"/>
      <c r="AV16" s="135"/>
    </row>
    <row r="17" spans="1:63" ht="17" customHeight="1" x14ac:dyDescent="0.2">
      <c r="A17" s="32"/>
      <c r="B17" s="184" t="s">
        <v>50</v>
      </c>
      <c r="C17" s="184"/>
      <c r="D17" s="56"/>
      <c r="E17" s="115"/>
      <c r="F17" s="56"/>
      <c r="G17" s="118"/>
      <c r="H17" s="56"/>
      <c r="I17" s="56"/>
      <c r="J17" s="56"/>
      <c r="K17" s="83">
        <f t="shared" si="0"/>
        <v>0</v>
      </c>
      <c r="L17" s="56"/>
      <c r="M17" s="122"/>
      <c r="N17" s="116">
        <f t="shared" si="1"/>
        <v>0</v>
      </c>
      <c r="P17" s="154">
        <v>323</v>
      </c>
      <c r="Q17" s="140" t="s">
        <v>68</v>
      </c>
      <c r="R17" s="141" t="s">
        <v>36</v>
      </c>
      <c r="S17" s="150" t="s">
        <v>56</v>
      </c>
      <c r="U17" s="24"/>
      <c r="V17" s="2"/>
      <c r="W17" s="2"/>
      <c r="X17" s="2"/>
      <c r="Y17" s="25"/>
      <c r="Z17" s="38"/>
      <c r="AA17" s="38"/>
      <c r="AB17" s="38"/>
      <c r="AC17" s="38"/>
      <c r="AD17" s="38"/>
      <c r="AE17" s="38"/>
      <c r="AF17" s="38"/>
      <c r="AG17" s="38"/>
      <c r="AH17" s="38"/>
      <c r="AI17" s="38"/>
      <c r="AJ17" s="38"/>
      <c r="AK17" s="38"/>
      <c r="AL17" s="38"/>
      <c r="AM17" s="38"/>
      <c r="AN17" s="135"/>
      <c r="AO17" s="135"/>
      <c r="AP17" s="135"/>
      <c r="AQ17" s="135"/>
      <c r="AR17" s="135"/>
      <c r="AS17" s="135" t="s">
        <v>74</v>
      </c>
      <c r="AT17" s="135"/>
      <c r="AU17" s="135"/>
      <c r="AV17" s="135"/>
    </row>
    <row r="18" spans="1:63" ht="16" customHeight="1" x14ac:dyDescent="0.2">
      <c r="P18" s="154"/>
      <c r="Q18" s="140"/>
      <c r="R18" s="141"/>
      <c r="S18" s="150"/>
      <c r="U18" s="24"/>
      <c r="V18" s="2"/>
      <c r="W18" s="2"/>
      <c r="X18" s="2"/>
      <c r="Y18" s="25"/>
      <c r="Z18" s="38"/>
      <c r="AA18" s="38"/>
      <c r="AB18" s="38"/>
      <c r="AC18" s="38"/>
      <c r="AD18" s="38"/>
      <c r="AE18" s="38"/>
      <c r="AF18" s="38"/>
      <c r="AG18" s="38"/>
      <c r="AH18" s="38"/>
      <c r="AI18" s="38"/>
      <c r="AJ18" s="38"/>
      <c r="AK18" s="38"/>
      <c r="AL18" s="38"/>
      <c r="AM18" s="38"/>
      <c r="AN18" s="135"/>
      <c r="AO18" s="135"/>
      <c r="AP18" s="135"/>
      <c r="AQ18" s="135"/>
      <c r="AR18" s="135">
        <v>1</v>
      </c>
      <c r="AS18" s="135"/>
      <c r="AT18" s="135"/>
      <c r="AU18" s="135"/>
      <c r="AV18" s="135"/>
    </row>
    <row r="19" spans="1:63" ht="16" customHeight="1" x14ac:dyDescent="0.2">
      <c r="P19" s="155">
        <v>396</v>
      </c>
      <c r="Q19" s="140" t="s">
        <v>63</v>
      </c>
      <c r="R19" s="141" t="s">
        <v>36</v>
      </c>
      <c r="S19" s="150" t="s">
        <v>56</v>
      </c>
      <c r="U19" s="24"/>
      <c r="V19" s="2"/>
      <c r="W19" s="220" t="s">
        <v>1</v>
      </c>
      <c r="X19" s="2"/>
      <c r="Y19" s="25"/>
      <c r="Z19" s="38"/>
      <c r="AA19" s="38"/>
      <c r="AB19" s="38"/>
      <c r="AC19" s="38"/>
      <c r="AD19" s="38"/>
      <c r="AE19" s="38"/>
      <c r="AF19" s="38"/>
      <c r="AG19" s="38"/>
      <c r="AH19" s="38"/>
      <c r="AI19" s="38"/>
      <c r="AJ19" s="38"/>
      <c r="AK19" s="38"/>
      <c r="AL19" s="38"/>
      <c r="AM19" s="38"/>
      <c r="AN19" s="135"/>
      <c r="AO19" s="135"/>
      <c r="AP19" s="135"/>
      <c r="AQ19" s="135"/>
      <c r="AR19" s="135">
        <v>2</v>
      </c>
      <c r="AS19" s="135"/>
      <c r="AT19" s="135"/>
      <c r="AU19" s="135"/>
      <c r="AV19" s="135"/>
    </row>
    <row r="20" spans="1:63" s="10" customFormat="1" ht="29" customHeight="1" x14ac:dyDescent="0.2">
      <c r="A20" s="16" t="s">
        <v>39</v>
      </c>
      <c r="B20" s="84" t="s">
        <v>64</v>
      </c>
      <c r="C20" s="17" t="s">
        <v>53</v>
      </c>
      <c r="D20" s="18" t="s">
        <v>54</v>
      </c>
      <c r="E20" s="37" t="s">
        <v>62</v>
      </c>
      <c r="F20" s="18" t="s">
        <v>6</v>
      </c>
      <c r="G20" s="18" t="s">
        <v>7</v>
      </c>
      <c r="H20" s="18" t="s">
        <v>24</v>
      </c>
      <c r="I20" s="18" t="s">
        <v>19</v>
      </c>
      <c r="J20" s="18" t="s">
        <v>55</v>
      </c>
      <c r="K20" s="18" t="s">
        <v>21</v>
      </c>
      <c r="L20" s="18" t="s">
        <v>29</v>
      </c>
      <c r="M20" s="18" t="s">
        <v>30</v>
      </c>
      <c r="N20" s="86" t="s">
        <v>89</v>
      </c>
      <c r="P20" s="155"/>
      <c r="Q20" s="140"/>
      <c r="R20" s="141"/>
      <c r="S20" s="150"/>
      <c r="T20" s="44"/>
      <c r="U20" s="28"/>
      <c r="V20" s="29"/>
      <c r="W20" s="29"/>
      <c r="Y20" s="30"/>
      <c r="Z20" s="40"/>
      <c r="AA20" s="40"/>
      <c r="AB20" s="40"/>
      <c r="AC20" s="40"/>
      <c r="AD20" s="40"/>
      <c r="AE20" s="40"/>
      <c r="AF20" s="40"/>
      <c r="AG20" s="40"/>
      <c r="AH20" s="40"/>
      <c r="AI20" s="40"/>
      <c r="AJ20" s="40"/>
      <c r="AK20" s="40"/>
      <c r="AL20" s="40"/>
      <c r="AM20" s="40"/>
      <c r="AN20" s="137"/>
      <c r="AO20" s="137"/>
      <c r="AP20" s="137"/>
      <c r="AQ20" s="137"/>
      <c r="AR20" s="135">
        <v>3</v>
      </c>
      <c r="AS20" s="135"/>
      <c r="AT20" s="135"/>
      <c r="AU20" s="137"/>
      <c r="AV20" s="137"/>
      <c r="AW20" s="40"/>
      <c r="AX20" s="40"/>
      <c r="AY20" s="40"/>
      <c r="AZ20" s="40"/>
      <c r="BA20" s="40"/>
      <c r="BB20" s="40"/>
      <c r="BC20" s="40"/>
      <c r="BD20" s="40"/>
      <c r="BE20" s="40"/>
      <c r="BF20" s="40"/>
      <c r="BG20" s="40"/>
      <c r="BH20" s="40"/>
      <c r="BI20" s="40"/>
      <c r="BJ20" s="40"/>
      <c r="BK20" s="40"/>
    </row>
    <row r="21" spans="1:63" s="60" customFormat="1" ht="19" customHeight="1" x14ac:dyDescent="0.2">
      <c r="A21" s="57" t="s">
        <v>33</v>
      </c>
      <c r="B21" s="58" t="s">
        <v>60</v>
      </c>
      <c r="C21" s="58" t="s">
        <v>79</v>
      </c>
      <c r="D21" s="58" t="s">
        <v>1</v>
      </c>
      <c r="E21" s="58">
        <v>3</v>
      </c>
      <c r="F21" s="58">
        <v>6</v>
      </c>
      <c r="G21" s="58" t="s">
        <v>58</v>
      </c>
      <c r="H21" s="58">
        <v>4</v>
      </c>
      <c r="I21" s="58" t="s">
        <v>18</v>
      </c>
      <c r="J21" s="58">
        <v>1</v>
      </c>
      <c r="K21" s="59">
        <f>IF(AND(J21&gt;0,LEN(I21)&gt;0,H21&gt;0,LEN(G21)&gt;0,F21&gt;0,LEN(D21)&gt;0,LEN(C21)&gt;0),IF(G21="Pounds",IF(E21&gt;0,E21,1)*F21*H21*IF(I21="Weekly",4,1)*J21,IF(G21="Gallons",$P$27,1)*IF(E21&gt;0,E21,1)*F21*H21*IF(I21="Weekly",4,1)*J21*IF(C21="Single Stream",$P$13,IF(C21="Cardboard",$P$15,IF(C21="Paper",$P$17,IF(C21="Other #1",$P$21,IF(C21="Other #2",$P$23,$P$25)))))),0)</f>
        <v>7992</v>
      </c>
      <c r="L21" s="98">
        <v>90</v>
      </c>
      <c r="M21" s="58" t="s">
        <v>31</v>
      </c>
      <c r="N21" s="93">
        <f>IF(L21&gt;0,IF(M21="Monthly",L21,IF(M21="Weekly",L21*4)),0)</f>
        <v>90</v>
      </c>
      <c r="P21" s="156" t="s">
        <v>77</v>
      </c>
      <c r="Q21" s="140" t="s">
        <v>72</v>
      </c>
      <c r="R21" s="141" t="s">
        <v>36</v>
      </c>
      <c r="S21" s="150" t="s">
        <v>56</v>
      </c>
      <c r="T21" s="61"/>
      <c r="U21" s="214" t="s">
        <v>27</v>
      </c>
      <c r="V21" s="215"/>
      <c r="W21" s="160" t="s">
        <v>96</v>
      </c>
      <c r="X21" s="160"/>
      <c r="Y21" s="161"/>
      <c r="AN21" s="139"/>
      <c r="AO21" s="139"/>
      <c r="AP21" s="139"/>
      <c r="AQ21" s="139"/>
      <c r="AR21" s="139">
        <v>4</v>
      </c>
      <c r="AS21" s="139"/>
      <c r="AT21" s="139"/>
      <c r="AU21" s="139"/>
      <c r="AV21" s="139"/>
    </row>
    <row r="22" spans="1:63" ht="17" customHeight="1" x14ac:dyDescent="0.25">
      <c r="A22" s="103"/>
      <c r="B22" s="53" t="s">
        <v>97</v>
      </c>
      <c r="C22" s="53"/>
      <c r="D22" s="53"/>
      <c r="E22" s="53"/>
      <c r="F22" s="53"/>
      <c r="G22" s="53"/>
      <c r="H22" s="53"/>
      <c r="I22" s="53"/>
      <c r="J22" s="53"/>
      <c r="K22" s="104">
        <f t="shared" ref="K22:K31" si="2">IF(AND(J22&gt;0,LEN(I22)&gt;0,H22&gt;0,LEN(G22)&gt;0,F22&gt;0,LEN(D22)&gt;0,LEN(C22)&gt;0),IF(G22="Pounds",IF(E22&gt;0,E22,1)*F22*H22*IF(I22="Weekly",4,1)*J22,IF(G22="Gallons",$P$27,1)*IF(E22&gt;0,E22,1)*F22*H22*IF(I22="Weekly",4,1)*J22*IF(C22="Single Stream",$P$13,IF(C22="Cardboard",$P$15,IF(C22="Paper",$P$17,IF(C22="Other #1",$P$21,IF(C22="Other #2",$P$23,$P$25)))))),0)</f>
        <v>0</v>
      </c>
      <c r="L22" s="92"/>
      <c r="M22" s="123"/>
      <c r="N22" s="105">
        <f t="shared" ref="N22:N31" si="3">IF(L22&gt;0,IF(M22="Monthly",L22,IF(M22="Weekly",L22*4)),0)</f>
        <v>0</v>
      </c>
      <c r="P22" s="156"/>
      <c r="Q22" s="140"/>
      <c r="R22" s="141"/>
      <c r="S22" s="150"/>
      <c r="U22" s="216"/>
      <c r="V22" s="217"/>
      <c r="W22" s="162"/>
      <c r="X22" s="162"/>
      <c r="Y22" s="163"/>
      <c r="Z22" s="38"/>
      <c r="AA22" s="38"/>
      <c r="AB22" s="38"/>
      <c r="AC22" s="38"/>
      <c r="AD22" s="38"/>
      <c r="AE22" s="38"/>
      <c r="AF22" s="38"/>
      <c r="AG22" s="38"/>
      <c r="AH22" s="38"/>
      <c r="AI22" s="38"/>
      <c r="AJ22" s="38"/>
      <c r="AK22" s="38"/>
      <c r="AL22" s="38"/>
      <c r="AM22" s="38"/>
      <c r="AN22" s="135"/>
      <c r="AO22" s="135"/>
      <c r="AP22" s="135"/>
      <c r="AQ22" s="135"/>
      <c r="AR22" s="135">
        <v>5</v>
      </c>
      <c r="AS22" s="135"/>
      <c r="AT22" s="135"/>
      <c r="AU22" s="135"/>
      <c r="AV22" s="135"/>
    </row>
    <row r="23" spans="1:63" ht="17" customHeight="1" x14ac:dyDescent="0.25">
      <c r="A23" s="103"/>
      <c r="B23" s="53" t="s">
        <v>8</v>
      </c>
      <c r="C23" s="53"/>
      <c r="D23" s="53"/>
      <c r="E23" s="53"/>
      <c r="F23" s="53"/>
      <c r="G23" s="53"/>
      <c r="H23" s="53"/>
      <c r="I23" s="53"/>
      <c r="J23" s="53"/>
      <c r="K23" s="104">
        <f t="shared" si="2"/>
        <v>0</v>
      </c>
      <c r="L23" s="92"/>
      <c r="M23" s="123"/>
      <c r="N23" s="105">
        <f t="shared" si="3"/>
        <v>0</v>
      </c>
      <c r="P23" s="156" t="s">
        <v>77</v>
      </c>
      <c r="Q23" s="140" t="s">
        <v>73</v>
      </c>
      <c r="R23" s="141" t="s">
        <v>36</v>
      </c>
      <c r="S23" s="150" t="s">
        <v>56</v>
      </c>
      <c r="U23" s="216"/>
      <c r="V23" s="217"/>
      <c r="W23" s="162"/>
      <c r="X23" s="162"/>
      <c r="Y23" s="163"/>
      <c r="Z23" s="38"/>
      <c r="AA23" s="38"/>
      <c r="AB23" s="38"/>
      <c r="AC23" s="38"/>
      <c r="AD23" s="38"/>
      <c r="AE23" s="38"/>
      <c r="AF23" s="38"/>
      <c r="AG23" s="38"/>
      <c r="AH23" s="38"/>
      <c r="AI23" s="38"/>
      <c r="AJ23" s="38"/>
      <c r="AK23" s="38"/>
      <c r="AL23" s="38"/>
      <c r="AM23" s="38"/>
      <c r="AN23" s="135"/>
      <c r="AO23" s="135"/>
      <c r="AP23" s="135"/>
      <c r="AQ23" s="135"/>
      <c r="AR23" s="135">
        <v>6</v>
      </c>
      <c r="AS23" s="135"/>
      <c r="AT23" s="135"/>
      <c r="AU23" s="135"/>
      <c r="AV23" s="135"/>
    </row>
    <row r="24" spans="1:63" ht="17" customHeight="1" x14ac:dyDescent="0.25">
      <c r="A24" s="103"/>
      <c r="B24" s="53" t="s">
        <v>9</v>
      </c>
      <c r="C24" s="53"/>
      <c r="D24" s="53"/>
      <c r="E24" s="53"/>
      <c r="F24" s="53"/>
      <c r="G24" s="53"/>
      <c r="H24" s="53"/>
      <c r="I24" s="53"/>
      <c r="J24" s="53"/>
      <c r="K24" s="104">
        <f t="shared" si="2"/>
        <v>0</v>
      </c>
      <c r="L24" s="92"/>
      <c r="M24" s="123"/>
      <c r="N24" s="105">
        <f t="shared" si="3"/>
        <v>0</v>
      </c>
      <c r="P24" s="156"/>
      <c r="Q24" s="140"/>
      <c r="R24" s="141"/>
      <c r="S24" s="150"/>
      <c r="U24" s="216"/>
      <c r="V24" s="217"/>
      <c r="W24" s="162"/>
      <c r="X24" s="162"/>
      <c r="Y24" s="163"/>
      <c r="Z24" s="38"/>
      <c r="AA24" s="38"/>
      <c r="AB24" s="38"/>
      <c r="AC24" s="38"/>
      <c r="AD24" s="38"/>
      <c r="AE24" s="38"/>
      <c r="AF24" s="38"/>
      <c r="AG24" s="38"/>
      <c r="AH24" s="38"/>
      <c r="AI24" s="38"/>
      <c r="AJ24" s="38"/>
      <c r="AK24" s="38"/>
      <c r="AL24" s="38"/>
      <c r="AM24" s="38"/>
      <c r="AN24" s="135"/>
      <c r="AO24" s="135"/>
      <c r="AP24" s="135"/>
      <c r="AQ24" s="135"/>
      <c r="AR24" s="135">
        <v>7</v>
      </c>
      <c r="AS24" s="135"/>
      <c r="AT24" s="135"/>
      <c r="AU24" s="135"/>
      <c r="AV24" s="135"/>
    </row>
    <row r="25" spans="1:63" ht="17" customHeight="1" x14ac:dyDescent="0.25">
      <c r="A25" s="103"/>
      <c r="B25" s="53" t="s">
        <v>10</v>
      </c>
      <c r="C25" s="53"/>
      <c r="D25" s="53"/>
      <c r="E25" s="53"/>
      <c r="F25" s="53"/>
      <c r="G25" s="53"/>
      <c r="H25" s="53"/>
      <c r="I25" s="53"/>
      <c r="J25" s="53"/>
      <c r="K25" s="104">
        <f t="shared" si="2"/>
        <v>0</v>
      </c>
      <c r="L25" s="92"/>
      <c r="M25" s="123"/>
      <c r="N25" s="105">
        <f t="shared" si="3"/>
        <v>0</v>
      </c>
      <c r="P25" s="156" t="s">
        <v>77</v>
      </c>
      <c r="Q25" s="140" t="s">
        <v>74</v>
      </c>
      <c r="R25" s="141" t="s">
        <v>36</v>
      </c>
      <c r="S25" s="150" t="s">
        <v>56</v>
      </c>
      <c r="U25" s="216"/>
      <c r="V25" s="217"/>
      <c r="W25" s="162"/>
      <c r="X25" s="162"/>
      <c r="Y25" s="163"/>
      <c r="Z25" s="38"/>
      <c r="AA25" s="38"/>
      <c r="AB25" s="38"/>
      <c r="AC25" s="38"/>
      <c r="AD25" s="38"/>
      <c r="AE25" s="38"/>
      <c r="AF25" s="38"/>
      <c r="AG25" s="38"/>
      <c r="AH25" s="38"/>
      <c r="AI25" s="38"/>
      <c r="AJ25" s="38"/>
      <c r="AK25" s="38"/>
      <c r="AL25" s="38"/>
      <c r="AM25" s="38"/>
      <c r="AN25" s="135"/>
      <c r="AO25" s="135"/>
      <c r="AP25" s="135"/>
      <c r="AQ25" s="135"/>
      <c r="AR25" s="135">
        <v>9</v>
      </c>
      <c r="AS25" s="135"/>
      <c r="AT25" s="135"/>
      <c r="AU25" s="135"/>
      <c r="AV25" s="135"/>
    </row>
    <row r="26" spans="1:63" ht="17" customHeight="1" x14ac:dyDescent="0.25">
      <c r="A26" s="103"/>
      <c r="B26" s="53" t="s">
        <v>11</v>
      </c>
      <c r="C26" s="53"/>
      <c r="D26" s="53"/>
      <c r="E26" s="53"/>
      <c r="F26" s="53"/>
      <c r="G26" s="53"/>
      <c r="H26" s="53"/>
      <c r="I26" s="53"/>
      <c r="J26" s="53"/>
      <c r="K26" s="104">
        <f t="shared" si="2"/>
        <v>0</v>
      </c>
      <c r="L26" s="92"/>
      <c r="M26" s="123"/>
      <c r="N26" s="105">
        <f t="shared" si="3"/>
        <v>0</v>
      </c>
      <c r="P26" s="156"/>
      <c r="Q26" s="140"/>
      <c r="R26" s="141"/>
      <c r="S26" s="150"/>
      <c r="U26" s="200" t="s">
        <v>102</v>
      </c>
      <c r="V26" s="201"/>
      <c r="W26" s="194" t="s">
        <v>86</v>
      </c>
      <c r="X26" s="194"/>
      <c r="Y26" s="195"/>
      <c r="Z26" s="38"/>
      <c r="AA26" s="38"/>
      <c r="AB26" s="38"/>
      <c r="AC26" s="38"/>
      <c r="AD26" s="38"/>
      <c r="AE26" s="38"/>
      <c r="AF26" s="38"/>
      <c r="AG26" s="38"/>
      <c r="AH26" s="38"/>
      <c r="AI26" s="38"/>
      <c r="AJ26" s="38"/>
      <c r="AK26" s="38"/>
      <c r="AL26" s="38"/>
      <c r="AM26" s="38"/>
      <c r="AN26" s="135"/>
      <c r="AO26" s="135"/>
      <c r="AP26" s="135"/>
      <c r="AQ26" s="135"/>
      <c r="AR26" s="135">
        <v>10</v>
      </c>
      <c r="AS26" s="135"/>
      <c r="AT26" s="135"/>
      <c r="AU26" s="135"/>
      <c r="AV26" s="135"/>
    </row>
    <row r="27" spans="1:63" ht="17" customHeight="1" x14ac:dyDescent="0.25">
      <c r="A27" s="103"/>
      <c r="B27" s="53" t="s">
        <v>12</v>
      </c>
      <c r="C27" s="53"/>
      <c r="D27" s="53"/>
      <c r="E27" s="53"/>
      <c r="F27" s="53"/>
      <c r="G27" s="53"/>
      <c r="H27" s="53"/>
      <c r="I27" s="53"/>
      <c r="J27" s="53"/>
      <c r="K27" s="104">
        <f t="shared" si="2"/>
        <v>0</v>
      </c>
      <c r="L27" s="92"/>
      <c r="M27" s="123"/>
      <c r="N27" s="105">
        <f t="shared" si="3"/>
        <v>0</v>
      </c>
      <c r="P27" s="154">
        <f>1/201.974</f>
        <v>4.9511323239624901E-3</v>
      </c>
      <c r="Q27" s="140" t="s">
        <v>61</v>
      </c>
      <c r="R27" s="141" t="s">
        <v>36</v>
      </c>
      <c r="S27" s="150" t="s">
        <v>57</v>
      </c>
      <c r="U27" s="202"/>
      <c r="V27" s="203"/>
      <c r="W27" s="196"/>
      <c r="X27" s="196"/>
      <c r="Y27" s="197"/>
      <c r="Z27" s="38"/>
      <c r="AA27" s="38"/>
      <c r="AB27" s="38"/>
      <c r="AC27" s="38"/>
      <c r="AD27" s="38"/>
      <c r="AE27" s="38"/>
      <c r="AF27" s="38"/>
      <c r="AG27" s="38"/>
      <c r="AH27" s="38"/>
      <c r="AI27" s="38"/>
      <c r="AJ27" s="38"/>
      <c r="AK27" s="38"/>
      <c r="AL27" s="38"/>
      <c r="AM27" s="38"/>
      <c r="AN27" s="135"/>
      <c r="AO27" s="135"/>
      <c r="AP27" s="135"/>
      <c r="AQ27" s="135"/>
      <c r="AR27" s="135"/>
      <c r="AS27" s="135"/>
      <c r="AT27" s="135"/>
      <c r="AU27" s="135"/>
      <c r="AV27" s="135"/>
    </row>
    <row r="28" spans="1:63" ht="17" customHeight="1" x14ac:dyDescent="0.25">
      <c r="A28" s="103"/>
      <c r="B28" s="53" t="s">
        <v>13</v>
      </c>
      <c r="C28" s="53"/>
      <c r="D28" s="53"/>
      <c r="E28" s="53"/>
      <c r="F28" s="53"/>
      <c r="G28" s="53"/>
      <c r="H28" s="53"/>
      <c r="I28" s="53"/>
      <c r="J28" s="53"/>
      <c r="K28" s="104">
        <f t="shared" si="2"/>
        <v>0</v>
      </c>
      <c r="L28" s="92"/>
      <c r="M28" s="123"/>
      <c r="N28" s="105">
        <f t="shared" si="3"/>
        <v>0</v>
      </c>
      <c r="P28" s="209"/>
      <c r="Q28" s="170"/>
      <c r="R28" s="171"/>
      <c r="S28" s="172"/>
      <c r="U28" s="202"/>
      <c r="V28" s="203"/>
      <c r="W28" s="196"/>
      <c r="X28" s="196"/>
      <c r="Y28" s="197"/>
      <c r="Z28" s="38"/>
      <c r="AA28" s="38"/>
      <c r="AB28" s="38"/>
      <c r="AC28" s="38"/>
      <c r="AD28" s="38"/>
      <c r="AE28" s="38"/>
      <c r="AF28" s="38"/>
      <c r="AG28" s="38"/>
      <c r="AH28" s="38"/>
      <c r="AI28" s="38"/>
      <c r="AJ28" s="38"/>
      <c r="AK28" s="38"/>
      <c r="AL28" s="38"/>
      <c r="AM28" s="38"/>
      <c r="AN28" s="135"/>
      <c r="AO28" s="135"/>
      <c r="AP28" s="135"/>
      <c r="AQ28" s="135"/>
      <c r="AR28" s="135"/>
      <c r="AS28" s="135"/>
      <c r="AT28" s="135"/>
      <c r="AU28" s="135"/>
      <c r="AV28" s="135"/>
    </row>
    <row r="29" spans="1:63" ht="17" customHeight="1" x14ac:dyDescent="0.25">
      <c r="A29" s="103"/>
      <c r="B29" s="53" t="s">
        <v>14</v>
      </c>
      <c r="C29" s="53"/>
      <c r="D29" s="53"/>
      <c r="E29" s="53"/>
      <c r="F29" s="53"/>
      <c r="G29" s="53"/>
      <c r="H29" s="53"/>
      <c r="I29" s="53"/>
      <c r="J29" s="53"/>
      <c r="K29" s="104">
        <f t="shared" si="2"/>
        <v>0</v>
      </c>
      <c r="L29" s="92"/>
      <c r="M29" s="123"/>
      <c r="N29" s="105">
        <f t="shared" si="3"/>
        <v>0</v>
      </c>
      <c r="U29" s="202"/>
      <c r="V29" s="203"/>
      <c r="W29" s="196"/>
      <c r="X29" s="196"/>
      <c r="Y29" s="197"/>
      <c r="Z29" s="38"/>
      <c r="AA29" s="38"/>
      <c r="AB29" s="38"/>
      <c r="AC29" s="38"/>
      <c r="AD29" s="38"/>
      <c r="AE29" s="38"/>
      <c r="AF29" s="38"/>
      <c r="AG29" s="38"/>
      <c r="AH29" s="38"/>
      <c r="AI29" s="38"/>
      <c r="AJ29" s="38"/>
      <c r="AK29" s="38"/>
      <c r="AL29" s="38"/>
      <c r="AM29" s="38"/>
      <c r="AN29" s="135"/>
      <c r="AO29" s="135"/>
      <c r="AP29" s="135"/>
      <c r="AQ29" s="135"/>
      <c r="AR29" s="135" t="s">
        <v>17</v>
      </c>
      <c r="AS29" s="135"/>
      <c r="AT29" s="135"/>
      <c r="AU29" s="135"/>
      <c r="AV29" s="135"/>
    </row>
    <row r="30" spans="1:63" ht="17" customHeight="1" x14ac:dyDescent="0.25">
      <c r="A30" s="103"/>
      <c r="B30" s="53" t="s">
        <v>15</v>
      </c>
      <c r="C30" s="53"/>
      <c r="D30" s="53"/>
      <c r="E30" s="53"/>
      <c r="F30" s="53"/>
      <c r="G30" s="53"/>
      <c r="H30" s="53"/>
      <c r="I30" s="53"/>
      <c r="J30" s="53"/>
      <c r="K30" s="104">
        <f t="shared" si="2"/>
        <v>0</v>
      </c>
      <c r="L30" s="92"/>
      <c r="M30" s="123"/>
      <c r="N30" s="105">
        <f t="shared" si="3"/>
        <v>0</v>
      </c>
      <c r="P30" s="169" t="s">
        <v>81</v>
      </c>
      <c r="Q30" s="169"/>
      <c r="R30" s="169"/>
      <c r="S30" s="169"/>
      <c r="U30" s="202"/>
      <c r="V30" s="203"/>
      <c r="W30" s="196"/>
      <c r="X30" s="196"/>
      <c r="Y30" s="197"/>
      <c r="Z30" s="38"/>
      <c r="AA30" s="38"/>
      <c r="AB30" s="38"/>
      <c r="AC30" s="38"/>
      <c r="AD30" s="38"/>
      <c r="AE30" s="38"/>
      <c r="AF30" s="38"/>
      <c r="AG30" s="38"/>
      <c r="AH30" s="38"/>
      <c r="AI30" s="38"/>
      <c r="AJ30" s="38"/>
      <c r="AK30" s="38"/>
      <c r="AL30" s="38"/>
      <c r="AM30" s="38"/>
      <c r="AN30" s="135"/>
      <c r="AO30" s="135"/>
      <c r="AP30" s="135"/>
      <c r="AQ30" s="135"/>
      <c r="AR30" s="135" t="s">
        <v>18</v>
      </c>
      <c r="AS30" s="135"/>
      <c r="AT30" s="135"/>
      <c r="AU30" s="135"/>
      <c r="AV30" s="135"/>
    </row>
    <row r="31" spans="1:63" ht="17" customHeight="1" x14ac:dyDescent="0.25">
      <c r="A31" s="106"/>
      <c r="B31" s="54" t="s">
        <v>16</v>
      </c>
      <c r="C31" s="65"/>
      <c r="D31" s="54"/>
      <c r="E31" s="65"/>
      <c r="F31" s="54"/>
      <c r="G31" s="54"/>
      <c r="H31" s="54"/>
      <c r="I31" s="54"/>
      <c r="J31" s="128"/>
      <c r="K31" s="107">
        <f t="shared" si="2"/>
        <v>0</v>
      </c>
      <c r="L31" s="94"/>
      <c r="M31" s="124"/>
      <c r="N31" s="108">
        <f t="shared" si="3"/>
        <v>0</v>
      </c>
      <c r="P31" s="169"/>
      <c r="Q31" s="169"/>
      <c r="R31" s="169"/>
      <c r="S31" s="169"/>
      <c r="U31" s="202"/>
      <c r="V31" s="203"/>
      <c r="W31" s="196"/>
      <c r="X31" s="196"/>
      <c r="Y31" s="197"/>
      <c r="Z31" s="38"/>
      <c r="AA31" s="38"/>
      <c r="AB31" s="38"/>
      <c r="AC31" s="38"/>
      <c r="AD31" s="38"/>
      <c r="AE31" s="38"/>
      <c r="AF31" s="38"/>
      <c r="AG31" s="38"/>
      <c r="AH31" s="38"/>
      <c r="AI31" s="38"/>
      <c r="AJ31" s="38"/>
      <c r="AK31" s="38"/>
      <c r="AL31" s="38"/>
      <c r="AM31" s="38"/>
      <c r="AN31" s="135"/>
      <c r="AO31" s="135"/>
      <c r="AP31" s="135"/>
      <c r="AQ31" s="135"/>
      <c r="AR31" s="135"/>
      <c r="AS31" s="135"/>
      <c r="AT31" s="135"/>
      <c r="AU31" s="135"/>
      <c r="AV31" s="135"/>
    </row>
    <row r="32" spans="1:63" x14ac:dyDescent="0.2">
      <c r="U32" s="202"/>
      <c r="V32" s="203"/>
      <c r="W32" s="196"/>
      <c r="X32" s="196"/>
      <c r="Y32" s="197"/>
      <c r="Z32" s="38"/>
      <c r="AA32" s="38"/>
      <c r="AB32" s="38"/>
      <c r="AC32" s="38"/>
      <c r="AD32" s="38"/>
      <c r="AE32" s="38"/>
      <c r="AF32" s="38"/>
      <c r="AG32" s="38"/>
      <c r="AH32" s="38"/>
      <c r="AI32" s="38"/>
      <c r="AJ32" s="38"/>
      <c r="AK32" s="38"/>
      <c r="AL32" s="38"/>
      <c r="AM32" s="38"/>
      <c r="AN32" s="135"/>
      <c r="AO32" s="135"/>
      <c r="AP32" s="135"/>
      <c r="AQ32" s="135"/>
      <c r="AR32" s="135" t="s">
        <v>31</v>
      </c>
      <c r="AS32" s="135"/>
      <c r="AT32" s="135"/>
      <c r="AU32" s="135"/>
      <c r="AV32" s="135"/>
    </row>
    <row r="33" spans="1:63" ht="16" customHeight="1" x14ac:dyDescent="0.2">
      <c r="U33" s="202"/>
      <c r="V33" s="203"/>
      <c r="W33" s="196"/>
      <c r="X33" s="196"/>
      <c r="Y33" s="197"/>
      <c r="Z33" s="38"/>
      <c r="AA33" s="38"/>
      <c r="AB33" s="38"/>
      <c r="AC33" s="38"/>
      <c r="AD33" s="38"/>
      <c r="AE33" s="38"/>
      <c r="AF33" s="38"/>
      <c r="AG33" s="38"/>
      <c r="AH33" s="38"/>
      <c r="AI33" s="38"/>
      <c r="AJ33" s="38"/>
      <c r="AK33" s="38"/>
      <c r="AL33" s="38"/>
      <c r="AM33" s="38"/>
      <c r="AN33" s="135"/>
      <c r="AO33" s="135"/>
      <c r="AP33" s="135"/>
      <c r="AQ33" s="135"/>
      <c r="AR33" s="135" t="s">
        <v>17</v>
      </c>
      <c r="AS33" s="135"/>
      <c r="AT33" s="135"/>
      <c r="AU33" s="135"/>
      <c r="AV33" s="135"/>
    </row>
    <row r="34" spans="1:63" ht="29" customHeight="1" x14ac:dyDescent="0.2">
      <c r="A34" s="71" t="s">
        <v>39</v>
      </c>
      <c r="B34" s="189" t="s">
        <v>83</v>
      </c>
      <c r="C34" s="189"/>
      <c r="D34" s="72" t="s">
        <v>54</v>
      </c>
      <c r="E34" s="73" t="s">
        <v>62</v>
      </c>
      <c r="F34" s="72" t="s">
        <v>6</v>
      </c>
      <c r="G34" s="72" t="s">
        <v>7</v>
      </c>
      <c r="H34" s="72" t="s">
        <v>24</v>
      </c>
      <c r="I34" s="72" t="s">
        <v>19</v>
      </c>
      <c r="J34" s="72" t="s">
        <v>55</v>
      </c>
      <c r="K34" s="72" t="s">
        <v>21</v>
      </c>
      <c r="L34" s="72" t="s">
        <v>29</v>
      </c>
      <c r="M34" s="72" t="s">
        <v>30</v>
      </c>
      <c r="N34" s="87" t="s">
        <v>89</v>
      </c>
      <c r="U34" s="202"/>
      <c r="V34" s="203"/>
      <c r="W34" s="196"/>
      <c r="X34" s="196"/>
      <c r="Y34" s="197"/>
      <c r="Z34" s="38"/>
      <c r="AA34" s="38"/>
      <c r="AB34" s="38"/>
      <c r="AC34" s="38"/>
      <c r="AD34" s="38"/>
      <c r="AE34" s="38"/>
      <c r="AF34" s="38"/>
      <c r="AG34" s="38"/>
      <c r="AH34" s="38"/>
      <c r="AI34" s="38"/>
      <c r="AJ34" s="38"/>
      <c r="AK34" s="38"/>
      <c r="AL34" s="38"/>
      <c r="AM34" s="38"/>
      <c r="AN34" s="135"/>
      <c r="AO34" s="135"/>
      <c r="AP34" s="135"/>
      <c r="AQ34" s="135"/>
      <c r="AR34" s="135" t="s">
        <v>32</v>
      </c>
      <c r="AS34" s="135"/>
      <c r="AT34" s="135"/>
      <c r="AU34" s="135"/>
      <c r="AV34" s="135"/>
    </row>
    <row r="35" spans="1:63" ht="16" customHeight="1" x14ac:dyDescent="0.2">
      <c r="A35" s="69" t="s">
        <v>33</v>
      </c>
      <c r="B35" s="190" t="s">
        <v>88</v>
      </c>
      <c r="C35" s="190"/>
      <c r="D35" s="70" t="s">
        <v>2</v>
      </c>
      <c r="E35" s="70">
        <v>3</v>
      </c>
      <c r="F35" s="70">
        <v>4</v>
      </c>
      <c r="G35" s="70" t="s">
        <v>58</v>
      </c>
      <c r="H35" s="70">
        <v>2</v>
      </c>
      <c r="I35" s="70" t="s">
        <v>18</v>
      </c>
      <c r="J35" s="70">
        <v>0.75</v>
      </c>
      <c r="K35" s="74">
        <f t="shared" ref="K35:K40" si="4">IF(J35&gt;0,IF(G35="Pounds",F35*H35*IF(I35="Weekly",4,1)*J35,IF(G35="Cubic yards",F35*H35*IF(I35="Weekly",4,1)*J35*$P$19,IF(G35="Gallons",F35*H35*IF(I35="Weekly",4,1)*J35*$P$27*$P$19))),0)</f>
        <v>2376</v>
      </c>
      <c r="L35" s="88">
        <v>6</v>
      </c>
      <c r="M35" s="70" t="s">
        <v>17</v>
      </c>
      <c r="N35" s="95">
        <f>IF(L35&gt;0,IF(M35="Monthly",L35,IF(M35="Weekly",L35*4)),0)</f>
        <v>24</v>
      </c>
      <c r="U35" s="202"/>
      <c r="V35" s="203"/>
      <c r="W35" s="196"/>
      <c r="X35" s="196"/>
      <c r="Y35" s="197"/>
      <c r="Z35" s="38"/>
      <c r="AA35" s="38"/>
      <c r="AB35" s="38"/>
      <c r="AC35" s="38"/>
      <c r="AD35" s="38"/>
      <c r="AE35" s="38"/>
      <c r="AF35" s="38"/>
      <c r="AG35" s="38"/>
      <c r="AH35" s="38"/>
      <c r="AI35" s="38"/>
      <c r="AJ35" s="38"/>
      <c r="AK35" s="38"/>
      <c r="AL35" s="38"/>
      <c r="AM35" s="38"/>
      <c r="AN35" s="135"/>
      <c r="AO35" s="135"/>
      <c r="AP35" s="135"/>
      <c r="AQ35" s="135"/>
      <c r="AR35" s="135"/>
      <c r="AS35" s="135"/>
      <c r="AT35" s="135"/>
      <c r="AU35" s="135"/>
      <c r="AV35" s="135"/>
    </row>
    <row r="36" spans="1:63" ht="16" customHeight="1" x14ac:dyDescent="0.25">
      <c r="A36" s="109"/>
      <c r="B36" s="191" t="s">
        <v>97</v>
      </c>
      <c r="C36" s="191"/>
      <c r="D36" s="130" t="s">
        <v>2</v>
      </c>
      <c r="E36" s="76"/>
      <c r="F36" s="76"/>
      <c r="G36" s="76"/>
      <c r="H36" s="76"/>
      <c r="I36" s="76"/>
      <c r="J36" s="76"/>
      <c r="K36" s="102">
        <f t="shared" si="4"/>
        <v>0</v>
      </c>
      <c r="L36" s="76"/>
      <c r="M36" s="125"/>
      <c r="N36" s="110">
        <f t="shared" ref="N36:N40" si="5">IF(L36&gt;0,IF(M36="Monthly",L36,IF(M36="Weekly",L36*4)),0)</f>
        <v>0</v>
      </c>
      <c r="U36" s="202"/>
      <c r="V36" s="203"/>
      <c r="W36" s="196"/>
      <c r="X36" s="196"/>
      <c r="Y36" s="197"/>
      <c r="Z36" s="38"/>
      <c r="AA36" s="38"/>
      <c r="AB36" s="38"/>
      <c r="AC36" s="38"/>
      <c r="AD36" s="38"/>
      <c r="AE36" s="38"/>
      <c r="AF36" s="38"/>
      <c r="AG36" s="38"/>
      <c r="AH36" s="38"/>
      <c r="AI36" s="38"/>
      <c r="AJ36" s="38"/>
      <c r="AK36" s="38"/>
      <c r="AL36" s="38"/>
      <c r="AM36" s="38"/>
      <c r="AN36" s="135"/>
      <c r="AO36" s="135"/>
      <c r="AP36" s="135"/>
      <c r="AQ36" s="135"/>
      <c r="AR36" s="135" t="s">
        <v>34</v>
      </c>
      <c r="AS36" s="135"/>
      <c r="AT36" s="135"/>
      <c r="AU36" s="135"/>
      <c r="AV36" s="135"/>
    </row>
    <row r="37" spans="1:63" ht="16" customHeight="1" x14ac:dyDescent="0.25">
      <c r="A37" s="109"/>
      <c r="B37" s="191" t="s">
        <v>8</v>
      </c>
      <c r="C37" s="191"/>
      <c r="D37" s="130" t="s">
        <v>2</v>
      </c>
      <c r="E37" s="127"/>
      <c r="F37" s="76"/>
      <c r="G37" s="76"/>
      <c r="H37" s="76"/>
      <c r="I37" s="76"/>
      <c r="J37" s="76"/>
      <c r="K37" s="77">
        <f t="shared" si="4"/>
        <v>0</v>
      </c>
      <c r="L37" s="76"/>
      <c r="M37" s="125"/>
      <c r="N37" s="110">
        <f t="shared" si="5"/>
        <v>0</v>
      </c>
      <c r="U37" s="204"/>
      <c r="V37" s="205"/>
      <c r="W37" s="198"/>
      <c r="X37" s="198"/>
      <c r="Y37" s="199"/>
      <c r="Z37" s="38"/>
      <c r="AA37" s="38"/>
      <c r="AB37" s="38"/>
      <c r="AC37" s="38"/>
      <c r="AD37" s="38"/>
      <c r="AE37" s="38"/>
      <c r="AF37" s="38"/>
      <c r="AG37" s="38"/>
      <c r="AH37" s="38"/>
      <c r="AI37" s="38"/>
      <c r="AJ37" s="38"/>
      <c r="AK37" s="38"/>
      <c r="AL37" s="38"/>
      <c r="AM37" s="38"/>
      <c r="AN37" s="135"/>
      <c r="AO37" s="135"/>
      <c r="AP37" s="135"/>
      <c r="AQ37" s="135"/>
      <c r="AR37" s="135" t="s">
        <v>35</v>
      </c>
      <c r="AS37" s="135"/>
      <c r="AT37" s="135"/>
      <c r="AU37" s="135"/>
      <c r="AV37" s="135"/>
    </row>
    <row r="38" spans="1:63" ht="16" customHeight="1" x14ac:dyDescent="0.25">
      <c r="A38" s="109"/>
      <c r="B38" s="191" t="s">
        <v>9</v>
      </c>
      <c r="C38" s="191"/>
      <c r="D38" s="130" t="s">
        <v>2</v>
      </c>
      <c r="E38" s="76"/>
      <c r="F38" s="76"/>
      <c r="G38" s="76"/>
      <c r="H38" s="76"/>
      <c r="I38" s="76"/>
      <c r="J38" s="76"/>
      <c r="K38" s="77">
        <f t="shared" si="4"/>
        <v>0</v>
      </c>
      <c r="L38" s="76"/>
      <c r="M38" s="125"/>
      <c r="N38" s="110">
        <f t="shared" si="5"/>
        <v>0</v>
      </c>
      <c r="V38" s="38"/>
      <c r="W38" s="80"/>
      <c r="X38" s="80"/>
      <c r="Y38" s="80"/>
      <c r="Z38" s="38"/>
      <c r="AA38" s="38"/>
      <c r="AB38" s="38"/>
      <c r="AC38" s="38"/>
      <c r="AD38" s="38"/>
      <c r="AE38" s="38"/>
      <c r="AF38" s="38"/>
      <c r="AG38" s="38"/>
      <c r="AH38" s="38"/>
      <c r="AI38" s="38"/>
      <c r="AJ38" s="38"/>
      <c r="AK38" s="38"/>
      <c r="AL38" s="38"/>
      <c r="AM38" s="38"/>
      <c r="AN38" s="135"/>
      <c r="AO38" s="135"/>
      <c r="AP38" s="135"/>
      <c r="AQ38" s="135"/>
      <c r="AR38" s="135" t="s">
        <v>85</v>
      </c>
      <c r="AS38" s="135"/>
      <c r="AT38" s="135"/>
      <c r="AU38" s="135"/>
      <c r="AV38" s="135"/>
    </row>
    <row r="39" spans="1:63" ht="16" customHeight="1" x14ac:dyDescent="0.25">
      <c r="A39" s="109"/>
      <c r="B39" s="191" t="s">
        <v>10</v>
      </c>
      <c r="C39" s="191"/>
      <c r="D39" s="130" t="s">
        <v>2</v>
      </c>
      <c r="E39" s="76"/>
      <c r="F39" s="76"/>
      <c r="G39" s="76"/>
      <c r="H39" s="76"/>
      <c r="I39" s="76"/>
      <c r="J39" s="76"/>
      <c r="K39" s="77">
        <f t="shared" si="4"/>
        <v>0</v>
      </c>
      <c r="L39" s="76"/>
      <c r="M39" s="125"/>
      <c r="N39" s="110">
        <f t="shared" si="5"/>
        <v>0</v>
      </c>
      <c r="V39" s="38"/>
      <c r="W39" s="80"/>
      <c r="X39" s="80"/>
      <c r="Y39" s="80"/>
      <c r="Z39" s="38"/>
      <c r="AA39" s="38"/>
      <c r="AB39" s="38"/>
      <c r="AC39" s="38"/>
      <c r="AD39" s="38"/>
      <c r="AE39" s="38"/>
      <c r="AF39" s="38"/>
      <c r="AG39" s="38"/>
      <c r="AH39" s="38"/>
      <c r="AI39" s="38"/>
      <c r="AJ39" s="38"/>
      <c r="AK39" s="38"/>
      <c r="AL39" s="38"/>
      <c r="AM39" s="38"/>
      <c r="AN39" s="135"/>
      <c r="AO39" s="135"/>
      <c r="AP39" s="135"/>
      <c r="AQ39" s="135"/>
      <c r="AR39" s="135"/>
      <c r="AS39" s="135"/>
      <c r="AT39" s="135"/>
      <c r="AU39" s="135"/>
      <c r="AV39" s="135"/>
    </row>
    <row r="40" spans="1:63" ht="19" x14ac:dyDescent="0.25">
      <c r="A40" s="111"/>
      <c r="B40" s="206" t="s">
        <v>11</v>
      </c>
      <c r="C40" s="206"/>
      <c r="D40" s="131" t="s">
        <v>2</v>
      </c>
      <c r="E40" s="78"/>
      <c r="F40" s="78"/>
      <c r="G40" s="78"/>
      <c r="H40" s="78"/>
      <c r="I40" s="78"/>
      <c r="J40" s="129"/>
      <c r="K40" s="79">
        <f t="shared" si="4"/>
        <v>0</v>
      </c>
      <c r="L40" s="78"/>
      <c r="M40" s="126"/>
      <c r="N40" s="112">
        <f t="shared" si="5"/>
        <v>0</v>
      </c>
      <c r="P40" s="2"/>
      <c r="Q40" s="2"/>
      <c r="R40" s="2"/>
      <c r="V40" s="38"/>
      <c r="W40" s="80"/>
      <c r="X40" s="80"/>
      <c r="Y40" s="80"/>
      <c r="Z40" s="38"/>
      <c r="AA40" s="38"/>
      <c r="AB40" s="38"/>
      <c r="AC40" s="38"/>
      <c r="AD40" s="38"/>
      <c r="AE40" s="38"/>
      <c r="AF40" s="38"/>
      <c r="AG40" s="38"/>
      <c r="AH40" s="38"/>
      <c r="AI40" s="38"/>
      <c r="AJ40" s="38"/>
      <c r="AK40" s="38"/>
      <c r="AL40" s="38"/>
      <c r="AM40" s="38"/>
      <c r="AN40" s="135"/>
      <c r="AO40" s="135"/>
      <c r="AP40" s="135"/>
      <c r="AQ40" s="135"/>
      <c r="AR40" s="135"/>
      <c r="AS40" s="135"/>
      <c r="AT40" s="135"/>
      <c r="AU40" s="135"/>
      <c r="AV40" s="135"/>
    </row>
    <row r="41" spans="1:63" s="1" customFormat="1" ht="19" x14ac:dyDescent="0.25">
      <c r="A41" s="66"/>
      <c r="B41" s="67"/>
      <c r="C41" s="67"/>
      <c r="D41" s="67"/>
      <c r="E41" s="67"/>
      <c r="F41" s="67"/>
      <c r="G41" s="67"/>
      <c r="H41" s="67"/>
      <c r="I41" s="67"/>
      <c r="J41" s="67"/>
      <c r="K41" s="68"/>
      <c r="L41" s="67"/>
      <c r="M41" s="67"/>
      <c r="N41" s="67"/>
      <c r="P41" s="42"/>
      <c r="Q41" s="42"/>
      <c r="R41" s="42"/>
      <c r="T41" s="42"/>
      <c r="V41" s="39"/>
      <c r="W41" s="39"/>
      <c r="X41" s="39"/>
      <c r="Y41" s="39"/>
      <c r="Z41" s="39"/>
      <c r="AA41" s="39"/>
      <c r="AB41" s="39"/>
      <c r="AC41" s="39"/>
      <c r="AD41" s="39"/>
      <c r="AE41" s="39"/>
      <c r="AF41" s="39"/>
      <c r="AG41" s="39"/>
      <c r="AH41" s="39"/>
      <c r="AI41" s="39"/>
      <c r="AJ41" s="39"/>
      <c r="AK41" s="39"/>
      <c r="AL41" s="39"/>
      <c r="AM41" s="39"/>
      <c r="AN41" s="136"/>
      <c r="AO41" s="136"/>
      <c r="AP41" s="136"/>
      <c r="AQ41" s="136"/>
      <c r="AR41" s="136"/>
      <c r="AS41" s="136"/>
      <c r="AT41" s="136"/>
      <c r="AU41" s="136"/>
      <c r="AV41" s="136"/>
      <c r="AW41" s="39"/>
      <c r="AX41" s="39"/>
      <c r="AY41" s="39"/>
      <c r="AZ41" s="39"/>
      <c r="BA41" s="39"/>
      <c r="BB41" s="39"/>
      <c r="BC41" s="39"/>
      <c r="BD41" s="39"/>
      <c r="BE41" s="39"/>
      <c r="BF41" s="39"/>
      <c r="BG41" s="39"/>
      <c r="BH41" s="39"/>
      <c r="BI41" s="39"/>
      <c r="BJ41" s="39"/>
      <c r="BK41" s="39"/>
    </row>
    <row r="42" spans="1:63" s="1" customFormat="1" ht="19" x14ac:dyDescent="0.25">
      <c r="A42" s="66"/>
      <c r="B42" s="67"/>
      <c r="C42" s="67"/>
      <c r="D42" s="67"/>
      <c r="E42" s="67"/>
      <c r="F42" s="67"/>
      <c r="G42" s="67"/>
      <c r="H42" s="67"/>
      <c r="I42" s="67"/>
      <c r="J42" s="67"/>
      <c r="K42" s="68"/>
      <c r="L42" s="67"/>
      <c r="M42" s="67"/>
      <c r="N42" s="67"/>
      <c r="P42" s="42"/>
      <c r="Q42" s="42"/>
      <c r="R42" s="42"/>
      <c r="T42" s="42"/>
      <c r="V42" s="39"/>
      <c r="W42" s="39"/>
      <c r="X42" s="39"/>
      <c r="Y42" s="39"/>
      <c r="Z42" s="39"/>
      <c r="AA42" s="39"/>
      <c r="AB42" s="39"/>
      <c r="AC42" s="39"/>
      <c r="AD42" s="39"/>
      <c r="AE42" s="39"/>
      <c r="AF42" s="39"/>
      <c r="AG42" s="39"/>
      <c r="AH42" s="39"/>
      <c r="AI42" s="39"/>
      <c r="AJ42" s="39"/>
      <c r="AK42" s="39"/>
      <c r="AL42" s="39"/>
      <c r="AM42" s="39"/>
      <c r="AN42" s="136"/>
      <c r="AO42" s="136"/>
      <c r="AP42" s="136"/>
      <c r="AQ42" s="136"/>
      <c r="AR42" s="136"/>
      <c r="AS42" s="136"/>
      <c r="AT42" s="136"/>
      <c r="AU42" s="136"/>
      <c r="AV42" s="136"/>
      <c r="AW42" s="39"/>
      <c r="AX42" s="39"/>
      <c r="AY42" s="39"/>
      <c r="AZ42" s="39"/>
      <c r="BA42" s="39"/>
      <c r="BB42" s="39"/>
      <c r="BC42" s="39"/>
      <c r="BD42" s="39"/>
      <c r="BE42" s="39"/>
      <c r="BF42" s="39"/>
      <c r="BG42" s="39"/>
      <c r="BH42" s="39"/>
      <c r="BI42" s="39"/>
      <c r="BJ42" s="39"/>
      <c r="BK42" s="39"/>
    </row>
    <row r="43" spans="1:63" x14ac:dyDescent="0.2">
      <c r="F43" s="165" t="s">
        <v>51</v>
      </c>
      <c r="G43" s="166"/>
      <c r="H43" s="166"/>
      <c r="I43" s="101">
        <f>SUM(K8:K17)</f>
        <v>0</v>
      </c>
      <c r="J43" s="8"/>
      <c r="K43" s="212" t="s">
        <v>91</v>
      </c>
      <c r="L43" s="213"/>
      <c r="M43" s="91">
        <f>SUM(N8:N17)</f>
        <v>0</v>
      </c>
      <c r="P43" s="2"/>
      <c r="Q43" s="2"/>
      <c r="R43" s="2"/>
      <c r="S43" s="2"/>
      <c r="V43" s="38"/>
      <c r="W43" s="38"/>
      <c r="X43" s="38"/>
      <c r="Y43" s="38"/>
      <c r="Z43" s="38"/>
      <c r="AA43" s="38"/>
      <c r="AB43" s="38"/>
      <c r="AC43" s="38"/>
      <c r="AD43" s="38"/>
      <c r="AE43" s="38"/>
      <c r="AF43" s="38"/>
      <c r="AG43" s="38"/>
      <c r="AH43" s="38"/>
      <c r="AI43" s="38"/>
      <c r="AJ43" s="38"/>
      <c r="AK43" s="38"/>
      <c r="AL43" s="38"/>
      <c r="AM43" s="38"/>
      <c r="AN43" s="135"/>
      <c r="AO43" s="135"/>
      <c r="AP43" s="135"/>
      <c r="AQ43" s="135"/>
      <c r="AR43" s="135"/>
      <c r="AS43" s="135"/>
      <c r="AT43" s="135"/>
      <c r="AU43" s="135"/>
      <c r="AV43" s="135"/>
    </row>
    <row r="44" spans="1:63" ht="12" customHeight="1" x14ac:dyDescent="0.2">
      <c r="F44" s="5"/>
      <c r="G44" s="5"/>
      <c r="H44" s="5"/>
      <c r="I44" s="6"/>
      <c r="J44" s="6"/>
      <c r="K44" s="62"/>
      <c r="M44" s="2"/>
      <c r="N44" s="2"/>
      <c r="P44" s="2"/>
      <c r="Q44" s="2"/>
      <c r="R44" s="2"/>
      <c r="S44" s="2"/>
      <c r="V44" s="38"/>
      <c r="W44" s="38"/>
      <c r="X44" s="38"/>
      <c r="Y44" s="38"/>
      <c r="Z44" s="38"/>
      <c r="AA44" s="38"/>
      <c r="AB44" s="38"/>
      <c r="AC44" s="38"/>
      <c r="AD44" s="38"/>
      <c r="AE44" s="38"/>
      <c r="AF44" s="38"/>
      <c r="AG44" s="38"/>
      <c r="AH44" s="38"/>
      <c r="AI44" s="38"/>
      <c r="AJ44" s="38"/>
      <c r="AK44" s="38"/>
      <c r="AL44" s="38"/>
      <c r="AM44" s="38"/>
      <c r="AN44" s="38"/>
    </row>
    <row r="45" spans="1:63" x14ac:dyDescent="0.2">
      <c r="F45" s="192" t="s">
        <v>52</v>
      </c>
      <c r="G45" s="193"/>
      <c r="H45" s="193"/>
      <c r="I45" s="100">
        <f>SUM(K22:K31)</f>
        <v>0</v>
      </c>
      <c r="J45" s="8"/>
      <c r="K45" s="210" t="s">
        <v>92</v>
      </c>
      <c r="L45" s="211"/>
      <c r="M45" s="96">
        <f>SUM(N22:N31)</f>
        <v>0</v>
      </c>
      <c r="N45" s="90"/>
      <c r="P45" s="2"/>
      <c r="Q45" s="2"/>
      <c r="R45" s="2"/>
      <c r="S45" s="2"/>
      <c r="V45" s="38"/>
      <c r="W45" s="38"/>
      <c r="X45" s="38"/>
      <c r="Y45" s="38"/>
      <c r="Z45" s="38"/>
      <c r="AA45" s="38"/>
      <c r="AB45" s="38"/>
      <c r="AC45" s="38"/>
      <c r="AD45" s="38"/>
      <c r="AE45" s="38"/>
      <c r="AF45" s="38"/>
      <c r="AG45" s="38"/>
      <c r="AH45" s="38"/>
      <c r="AI45" s="38"/>
      <c r="AJ45" s="38"/>
      <c r="AK45" s="38"/>
      <c r="AL45" s="38"/>
      <c r="AM45" s="38"/>
      <c r="AN45" s="38"/>
    </row>
    <row r="46" spans="1:63" ht="10" customHeight="1" x14ac:dyDescent="0.2">
      <c r="F46" s="7"/>
      <c r="G46" s="7"/>
      <c r="H46" s="7"/>
      <c r="I46" s="6"/>
      <c r="J46" s="6"/>
      <c r="M46" s="2"/>
      <c r="N46" s="2"/>
      <c r="P46" s="45"/>
      <c r="Q46" s="34"/>
      <c r="R46" s="33"/>
      <c r="S46" s="45"/>
    </row>
    <row r="47" spans="1:63" ht="19" customHeight="1" x14ac:dyDescent="0.2">
      <c r="F47" s="207" t="s">
        <v>84</v>
      </c>
      <c r="G47" s="208"/>
      <c r="H47" s="208"/>
      <c r="I47" s="99">
        <f>SUM(K36:K40)</f>
        <v>0</v>
      </c>
      <c r="K47" s="207" t="s">
        <v>93</v>
      </c>
      <c r="L47" s="208"/>
      <c r="M47" s="97">
        <f>SUM(N36:N40)</f>
        <v>0</v>
      </c>
      <c r="P47" s="45"/>
      <c r="Q47" s="35"/>
      <c r="R47" s="33"/>
      <c r="S47" s="45"/>
    </row>
    <row r="48" spans="1:63" x14ac:dyDescent="0.2">
      <c r="P48" s="45"/>
      <c r="Q48" s="41"/>
      <c r="R48" s="33"/>
      <c r="S48" s="45"/>
    </row>
    <row r="49" spans="8:19" ht="21" customHeight="1" x14ac:dyDescent="0.2">
      <c r="H49" s="142" t="s">
        <v>22</v>
      </c>
      <c r="I49" s="186" t="e">
        <f>(I45+I47)/(I43+I45+I47)</f>
        <v>#DIV/0!</v>
      </c>
      <c r="K49" s="142" t="s">
        <v>95</v>
      </c>
      <c r="L49" s="143"/>
      <c r="M49" s="151">
        <f>SUM(M43+M45+M47)</f>
        <v>0</v>
      </c>
      <c r="N49" s="2"/>
      <c r="O49" s="2"/>
      <c r="P49" s="45"/>
      <c r="Q49" s="41"/>
      <c r="R49" s="33"/>
      <c r="S49" s="45"/>
    </row>
    <row r="50" spans="8:19" ht="21" customHeight="1" x14ac:dyDescent="0.2">
      <c r="H50" s="144"/>
      <c r="I50" s="187"/>
      <c r="J50" s="9"/>
      <c r="K50" s="144"/>
      <c r="L50" s="145"/>
      <c r="M50" s="152"/>
      <c r="O50" s="2"/>
      <c r="P50" s="45"/>
      <c r="Q50" s="41"/>
      <c r="R50" s="33"/>
      <c r="S50" s="45"/>
    </row>
    <row r="51" spans="8:19" ht="21" x14ac:dyDescent="0.2">
      <c r="H51" s="146"/>
      <c r="I51" s="188"/>
      <c r="J51" s="9"/>
      <c r="K51" s="146"/>
      <c r="L51" s="147"/>
      <c r="M51" s="153"/>
      <c r="O51" s="2"/>
      <c r="P51" s="43"/>
      <c r="Q51" s="46"/>
      <c r="R51" s="33"/>
      <c r="S51" s="43"/>
    </row>
    <row r="52" spans="8:19" ht="16" customHeight="1" x14ac:dyDescent="0.2">
      <c r="O52" s="2"/>
      <c r="P52" s="2"/>
      <c r="Q52" s="2"/>
      <c r="R52" s="2"/>
      <c r="S52" s="2"/>
    </row>
    <row r="53" spans="8:19" x14ac:dyDescent="0.2">
      <c r="K53" s="64" t="s">
        <v>99</v>
      </c>
      <c r="L53" s="64"/>
      <c r="M53" s="132">
        <f>IF(I43&gt;0,M43/I43,0)</f>
        <v>0</v>
      </c>
      <c r="O53" s="2"/>
      <c r="P53" s="2"/>
      <c r="Q53" s="2"/>
      <c r="R53" s="2"/>
      <c r="S53" s="2"/>
    </row>
    <row r="54" spans="8:19" ht="9" customHeight="1" x14ac:dyDescent="0.2"/>
    <row r="55" spans="8:19" x14ac:dyDescent="0.2">
      <c r="K55" s="63" t="s">
        <v>100</v>
      </c>
      <c r="L55" s="63"/>
      <c r="M55" s="133">
        <f>IF(I45&gt;0,M45/I45,0)</f>
        <v>0</v>
      </c>
      <c r="O55" s="2"/>
    </row>
    <row r="56" spans="8:19" ht="10" customHeight="1" x14ac:dyDescent="0.2">
      <c r="O56" s="2"/>
    </row>
    <row r="57" spans="8:19" x14ac:dyDescent="0.2">
      <c r="K57" s="75" t="s">
        <v>101</v>
      </c>
      <c r="L57" s="75"/>
      <c r="M57" s="134">
        <f>IF(I47&gt;0,M47/I47,0)</f>
        <v>0</v>
      </c>
      <c r="O57" s="2"/>
    </row>
    <row r="58" spans="8:19" x14ac:dyDescent="0.2">
      <c r="O58" s="2"/>
    </row>
  </sheetData>
  <customSheetViews>
    <customSheetView guid="{D81B6FB5-EEE6-A049-9C7B-6823606F545F}">
      <selection activeCell="Y20" sqref="Y20"/>
      <pageMargins left="0.7" right="0.7" top="0.75" bottom="0.75" header="0.3" footer="0.3"/>
      <pageSetup orientation="portrait" horizontalDpi="4294967292" verticalDpi="4294967292"/>
    </customSheetView>
  </customSheetViews>
  <mergeCells count="76">
    <mergeCell ref="W26:Y37"/>
    <mergeCell ref="U26:V37"/>
    <mergeCell ref="B39:C39"/>
    <mergeCell ref="B40:C40"/>
    <mergeCell ref="F47:H47"/>
    <mergeCell ref="Q25:Q26"/>
    <mergeCell ref="R25:R26"/>
    <mergeCell ref="S25:S26"/>
    <mergeCell ref="P25:P26"/>
    <mergeCell ref="P27:P28"/>
    <mergeCell ref="K47:L47"/>
    <mergeCell ref="K45:L45"/>
    <mergeCell ref="K43:L43"/>
    <mergeCell ref="U21:V25"/>
    <mergeCell ref="S21:S22"/>
    <mergeCell ref="P23:P24"/>
    <mergeCell ref="H49:H51"/>
    <mergeCell ref="I49:I51"/>
    <mergeCell ref="B34:C34"/>
    <mergeCell ref="B35:C35"/>
    <mergeCell ref="B36:C36"/>
    <mergeCell ref="B37:C37"/>
    <mergeCell ref="B38:C38"/>
    <mergeCell ref="F45:H45"/>
    <mergeCell ref="B17:C17"/>
    <mergeCell ref="B7:C7"/>
    <mergeCell ref="B12:C12"/>
    <mergeCell ref="B13:C13"/>
    <mergeCell ref="B14:C14"/>
    <mergeCell ref="B15:C15"/>
    <mergeCell ref="B16:C16"/>
    <mergeCell ref="B8:C8"/>
    <mergeCell ref="B6:C6"/>
    <mergeCell ref="B9:C9"/>
    <mergeCell ref="B10:C10"/>
    <mergeCell ref="A1:N2"/>
    <mergeCell ref="A4:N4"/>
    <mergeCell ref="U4:Y4"/>
    <mergeCell ref="W21:Y25"/>
    <mergeCell ref="B11:C11"/>
    <mergeCell ref="F43:H43"/>
    <mergeCell ref="P4:S4"/>
    <mergeCell ref="P30:S31"/>
    <mergeCell ref="Q27:Q28"/>
    <mergeCell ref="R27:R28"/>
    <mergeCell ref="S27:S28"/>
    <mergeCell ref="Q19:Q20"/>
    <mergeCell ref="S19:S20"/>
    <mergeCell ref="R19:R20"/>
    <mergeCell ref="P5:S8"/>
    <mergeCell ref="P9:S9"/>
    <mergeCell ref="P11:P12"/>
    <mergeCell ref="Q11:Q12"/>
    <mergeCell ref="S11:S12"/>
    <mergeCell ref="R11:R12"/>
    <mergeCell ref="S13:S14"/>
    <mergeCell ref="R13:R14"/>
    <mergeCell ref="Q13:Q14"/>
    <mergeCell ref="S15:S16"/>
    <mergeCell ref="R15:R16"/>
    <mergeCell ref="P15:P16"/>
    <mergeCell ref="S23:S24"/>
    <mergeCell ref="M49:M51"/>
    <mergeCell ref="P17:P18"/>
    <mergeCell ref="Q17:Q18"/>
    <mergeCell ref="S17:S18"/>
    <mergeCell ref="R17:R18"/>
    <mergeCell ref="P19:P20"/>
    <mergeCell ref="P21:P22"/>
    <mergeCell ref="Q21:Q22"/>
    <mergeCell ref="R21:R22"/>
    <mergeCell ref="Q23:Q24"/>
    <mergeCell ref="R23:R24"/>
    <mergeCell ref="K49:L51"/>
    <mergeCell ref="P13:P14"/>
    <mergeCell ref="Q15:Q16"/>
  </mergeCells>
  <dataValidations count="12">
    <dataValidation type="list" allowBlank="1" showInputMessage="1" showErrorMessage="1" sqref="M41:N42">
      <formula1>$A$27:$A$29</formula1>
    </dataValidation>
    <dataValidation type="list" allowBlank="1" showInputMessage="1" showErrorMessage="1" sqref="D7:D16 D41:D42 D21:D31">
      <formula1>$AR$6:$AR$10</formula1>
    </dataValidation>
    <dataValidation type="list" allowBlank="1" showInputMessage="1" showErrorMessage="1" sqref="I7:I17 I21:I31 I35:I42 J41:J42">
      <formula1>$AR$29:$AR$30</formula1>
    </dataValidation>
    <dataValidation type="list" allowBlank="1" showInputMessage="1" showErrorMessage="1" sqref="J7:J17 J35:J40 J21:J31">
      <formula1>$AS$6:$AS$9</formula1>
    </dataValidation>
    <dataValidation type="list" allowBlank="1" showInputMessage="1" showErrorMessage="1" sqref="G22:G31 G41:G42">
      <formula1>$AR$12:$AR$16</formula1>
    </dataValidation>
    <dataValidation type="list" allowBlank="1" showInputMessage="1" showErrorMessage="1" sqref="G21 G35">
      <formula1>$AR$12:$AR$13</formula1>
    </dataValidation>
    <dataValidation type="list" allowBlank="1" showInputMessage="1" showErrorMessage="1" sqref="H7:H17 H35:H42 H21:H31">
      <formula1>$AR$18:$AR$26</formula1>
    </dataValidation>
    <dataValidation type="whole" operator="greaterThan" allowBlank="1" showInputMessage="1" showErrorMessage="1" sqref="E21:E31 K21:K31 K41:K42 E35:E36 E38:E42">
      <formula1>0</formula1>
    </dataValidation>
    <dataValidation type="list" allowBlank="1" showInputMessage="1" showErrorMessage="1" sqref="C21:C31 C41:C42">
      <formula1>$AS$12:$AS$17</formula1>
    </dataValidation>
    <dataValidation type="list" allowBlank="1" showInputMessage="1" showErrorMessage="1" sqref="G7:G17 G36:G40">
      <formula1>$AR$12:$AR$14</formula1>
    </dataValidation>
    <dataValidation type="list" allowBlank="1" showInputMessage="1" showErrorMessage="1" sqref="M7:M17 M35:M40 M21:M31">
      <formula1>$AR$32:$AR$33</formula1>
    </dataValidation>
    <dataValidation type="list" allowBlank="1" showInputMessage="1" showErrorMessage="1" sqref="D35:D40">
      <formula1>$AR$7:$AR$11</formula1>
    </dataValidation>
  </dataValidations>
  <hyperlinks>
    <hyperlink ref="P30" r:id="rId1"/>
    <hyperlink ref="Q30" r:id="rId2" display="http://recyclingatwork.org/Downloads/DIY Simple Workplace Waste Audit.pdf"/>
    <hyperlink ref="R30" r:id="rId3" display="http://recyclingatwork.org/Downloads/DIY Simple Workplace Waste Audit.pdf"/>
    <hyperlink ref="S30" r:id="rId4" display="http://recyclingatwork.org/Downloads/DIY Simple Workplace Waste Audit.pdf"/>
    <hyperlink ref="P31" r:id="rId5" display="http://recyclingatwork.org/Downloads/DIY Simple Workplace Waste Audit.pdf"/>
    <hyperlink ref="Q31" r:id="rId6" display="http://recyclingatwork.org/Downloads/DIY Simple Workplace Waste Audit.pdf"/>
    <hyperlink ref="R31" r:id="rId7" display="http://recyclingatwork.org/Downloads/DIY Simple Workplace Waste Audit.pdf"/>
    <hyperlink ref="S31" r:id="rId8" display="http://recyclingatwork.org/Downloads/DIY Simple Workplace Waste Audit.pdf"/>
  </hyperlinks>
  <pageMargins left="0.7" right="0.7" top="0.75" bottom="0.75" header="0.3" footer="0.3"/>
  <pageSetup orientation="portrait" horizontalDpi="4294967292" verticalDpi="4294967292"/>
  <drawing r:id="rId9"/>
  <legacyDrawing r:id="rId1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Diversion Rate inputs</vt:lpstr>
    </vt:vector>
  </TitlesOfParts>
  <Company/>
  <LinksUpToDate>false</LinksUpToDate>
  <SharedDoc>true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2017-11-09T18:16:20Z</dcterms:created>
  <dcterms:modified xsi:type="dcterms:W3CDTF">2018-01-12T16:59:24Z</dcterms:modified>
</cp:coreProperties>
</file>